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538" documentId="13_ncr:1_{F6CB121F-512D-4AA6-A0C1-0FB36C537598}" xr6:coauthVersionLast="47" xr6:coauthVersionMax="47" xr10:uidLastSave="{CE244A3C-BB67-4858-B1F8-919DB87BC41E}"/>
  <bookViews>
    <workbookView xWindow="-109" yWindow="-109" windowWidth="26301" windowHeight="14169" firstSheet="4"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23" i="1"/>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<sst xmlns="http://schemas.openxmlformats.org/spreadsheetml/2006/main" count="179018" uniqueCount="39101">
  <si>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</si>
  <si>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</si>
  <si>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</si>
  <si>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</si>
  <si>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</si>
  <si>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</si>
  <si>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</si>
  <si>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</si>
  <si>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</si>
  <si>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</si>
  <si>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</si>
  <si>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</si>
  <si>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</si>
  <si>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</si>
  <si>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</si>
  <si>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</si>
  <si>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</si>
  <si>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</si>
  <si>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</si>
  <si>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</si>
  <si>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</si>
  <si>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</si>
  <si>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</si>
  <si>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</si>
  <si>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</si>
  <si>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</si>
  <si>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</si>
  <si>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</si>
  <si>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</si>
  <si>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</si>
  <si>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</si>
  <si>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</si>
  <si>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</si>
  <si>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</si>
  <si>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</si>
  <si>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</si>
  <si>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</si>
  <si>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</si>
  <si>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</si>
  <si>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</si>
  <si>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</si>
  <si>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</si>
  <si>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</si>
  <si>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</si>
  <si>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</si>
  <si>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</si>
  <si>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</si>
  <si>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</si>
  <si>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</si>
  <si>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</si>
  <si>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</si>
  <si>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</si>
  <si>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</si>
  <si>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</si>
  <si>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</si>
  <si>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</si>
  <si>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</si>
  <si>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</si>
  <si>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</si>
  <si>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</si>
  <si>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</si>
  <si>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</si>
  <si>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</si>
  <si>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</si>
  <si>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</si>
  <si>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</si>
  <si>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</si>
  <si>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</si>
  <si>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</si>
  <si>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</si>
  <si>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</si>
  <si>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</si>
  <si>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</si>
  <si>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</si>
  <si>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</si>
  <si>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</si>
  <si>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</si>
  <si>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</si>
  <si>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</si>
  <si>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</si>
  <si>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</si>
  <si>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</si>
  <si>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</si>
  <si>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</si>
  <si>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</si>
  <si>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</si>
  <si>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</si>
  <si>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</si>
  <si>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</si>
  <si>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</si>
  <si>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</si>
  <si>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</si>
  <si>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</si>
  <si>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</si>
  <si>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</si>
  <si>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</si>
  <si>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</si>
  <si>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</si>
  <si>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</si>
  <si>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</si>
  <si>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</si>
  <si>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</si>
  <si>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</si>
  <si>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</si>
  <si>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</si>
  <si>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</si>
  <si>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</si>
  <si>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</si>
  <si>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</si>
  <si>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</si>
  <si>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</si>
  <si>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</si>
  <si>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</si>
  <si>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</si>
  <si>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</si>
  <si>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</si>
  <si>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</si>
  <si>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</si>
  <si>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</si>
  <si>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</si>
  <si>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</si>
  <si>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</si>
  <si>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</si>
  <si>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</si>
  <si>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</si>
  <si>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</si>
  <si>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</si>
  <si>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</si>
  <si>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</si>
  <si>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</si>
  <si>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</si>
  <si>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</si>
  <si>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</si>
  <si>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</si>
  <si>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</si>
  <si>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</si>
  <si>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</si>
  <si>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</si>
  <si>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</si>
  <si>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</si>
  <si>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</si>
  <si>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</si>
  <si>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</si>
  <si>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</si>
  <si>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</si>
  <si>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</si>
  <si>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</si>
  <si>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</si>
  <si>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</si>
  <si>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</si>
  <si>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</si>
  <si>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</si>
  <si>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</si>
  <si>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</si>
  <si>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</si>
  <si>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</si>
  <si>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</si>
  <si>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</si>
  <si>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</si>
  <si>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</si>
  <si>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</si>
  <si>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</si>
  <si>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</si>
  <si>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</si>
  <si>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</si>
  <si>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</si>
  <si>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</si>
  <si>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</si>
  <si>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</si>
  <si>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</si>
  <si>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</si>
  <si>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</si>
  <si>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</si>
  <si>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</si>
  <si>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</si>
  <si>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</si>
  <si>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</si>
  <si>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</si>
  <si>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</si>
  <si>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</si>
  <si>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</si>
  <si>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</si>
  <si>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</si>
  <si>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</si>
  <si>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</si>
  <si>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</si>
  <si>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</si>
  <si>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</si>
  <si>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</si>
  <si>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</si>
  <si>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</si>
  <si>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</si>
  <si>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</si>
  <si>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</si>
  <si>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</si>
  <si>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</si>
  <si>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</si>
  <si>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</si>
  <si>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</si>
  <si>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</si>
  <si>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</si>
  <si>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</si>
  <si>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</si>
  <si>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</si>
  <si>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</si>
  <si>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</si>
  <si>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</si>
  <si>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</si>
  <si>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</si>
  <si>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</si>
  <si>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</si>
  <si>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</si>
  <si>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</si>
  <si>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</si>
  <si>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</si>
  <si>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</si>
  <si>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</si>
  <si>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</si>
  <si>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</si>
  <si>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</si>
  <si>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</si>
  <si>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</si>
  <si>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</si>
  <si>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</si>
  <si>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</si>
  <si>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</si>
  <si>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</si>
  <si>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</si>
  <si>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</si>
  <si>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</si>
  <si>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</si>
  <si>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</si>
  <si>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</si>
  <si>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</si>
  <si>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</si>
  <si>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</si>
  <si>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</si>
  <si>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</si>
  <si>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</si>
  <si>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</si>
  <si>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</si>
  <si>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</si>
  <si>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</si>
  <si>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</si>
  <si>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</si>
  <si>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</si>
  <si>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</si>
  <si>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</si>
  <si>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</si>
  <si>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</si>
  <si>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</si>
  <si>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</si>
  <si>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</si>
  <si>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</si>
  <si>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</si>
  <si>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</si>
  <si>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</si>
  <si>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</si>
  <si>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</si>
  <si>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</si>
  <si>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</si>
  <si>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</si>
  <si>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</si>
  <si>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</si>
  <si>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</si>
  <si>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</si>
  <si>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</si>
  <si>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</si>
  <si>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</si>
  <si>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</si>
  <si>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</si>
  <si>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</si>
  <si>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</si>
  <si>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</si>
  <si>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</si>
  <si>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</si>
  <si>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</si>
  <si>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</si>
  <si>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</si>
  <si>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</si>
  <si>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</si>
  <si>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</si>
  <si>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</si>
  <si>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</si>
  <si>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</si>
  <si>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</si>
  <si>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</si>
  <si>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</si>
  <si>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</si>
  <si>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</si>
  <si>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</si>
  <si>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</si>
  <si>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</si>
  <si>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</si>
  <si>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</si>
  <si>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</si>
  <si>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</si>
  <si>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</si>
  <si>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</si>
  <si>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</si>
  <si>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</si>
  <si>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</si>
  <si>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</si>
  <si>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</si>
  <si>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</si>
  <si>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</si>
  <si>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</si>
  <si>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</si>
  <si>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</si>
  <si>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</si>
  <si>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</si>
  <si>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</si>
  <si>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</si>
  <si>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</si>
  <si>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</si>
  <si>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</si>
  <si>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</si>
  <si>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</si>
  <si>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</si>
  <si>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</si>
  <si>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</si>
  <si>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</si>
  <si>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</si>
  <si>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</si>
  <si>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</si>
  <si>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</si>
  <si>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</si>
  <si>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</si>
  <si>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</si>
  <si>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</si>
  <si>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</si>
  <si>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</si>
  <si>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</si>
  <si>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</si>
  <si>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</si>
  <si>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</si>
  <si>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</si>
  <si>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</si>
  <si>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</si>
  <si>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</si>
  <si>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</si>
  <si>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</si>
  <si>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</si>
  <si>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</si>
  <si>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</si>
  <si>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</si>
  <si>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</si>
  <si>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</si>
  <si>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</si>
  <si>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</si>
  <si>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</si>
  <si>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</si>
  <si>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</si>
  <si>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</si>
  <si>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</si>
  <si>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</si>
  <si>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</si>
  <si>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</si>
  <si>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</si>
  <si>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</si>
  <si>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</si>
  <si>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</si>
  <si>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</si>
  <si>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</si>
  <si>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</si>
  <si>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</si>
  <si>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</si>
  <si>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</si>
  <si>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</si>
  <si>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</si>
  <si>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</si>
  <si>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</si>
  <si>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</si>
  <si>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</si>
  <si>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</si>
  <si>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</si>
  <si>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</si>
  <si>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</si>
  <si>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</si>
  <si>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</si>
  <si>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</si>
  <si>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</si>
  <si>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</si>
  <si>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</si>
  <si>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</si>
  <si>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</si>
  <si>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</si>
  <si>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</si>
  <si>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</si>
  <si>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</si>
  <si>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</si>
  <si>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</si>
  <si>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</si>
  <si>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</si>
  <si>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</si>
  <si>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</si>
  <si>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</si>
  <si>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</si>
  <si>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</si>
  <si>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</si>
  <si>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</si>
  <si>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</si>
  <si>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</si>
  <si>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</si>
  <si>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</si>
  <si>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</si>
  <si>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</si>
  <si>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</si>
  <si>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</si>
  <si>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</si>
  <si>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</si>
  <si>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</si>
  <si>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</si>
  <si>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</si>
  <si>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</si>
  <si>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</si>
  <si>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</si>
  <si>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</si>
  <si>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</si>
  <si>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</si>
  <si>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</si>
  <si>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</si>
  <si>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</si>
  <si>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</si>
  <si>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</si>
  <si>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</si>
  <si>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</si>
  <si>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</si>
  <si>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</si>
  <si>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</si>
  <si>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</si>
  <si>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</si>
  <si>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</si>
  <si>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</si>
  <si>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</si>
  <si>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</si>
  <si>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</si>
  <si>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</si>
  <si>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</si>
  <si>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</si>
  <si>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</si>
  <si>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</si>
  <si>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</si>
  <si>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</si>
  <si>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</si>
  <si>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</si>
  <si>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</si>
  <si>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</si>
  <si>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</si>
  <si>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</si>
  <si>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</si>
  <si>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</si>
  <si>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</si>
  <si>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</si>
  <si>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</si>
  <si>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</si>
  <si>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</si>
  <si>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</si>
  <si>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</si>
  <si>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</si>
  <si>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</si>
  <si>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</si>
  <si>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</si>
  <si>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</si>
  <si>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</si>
  <si>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</si>
  <si>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</si>
  <si>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</si>
  <si>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</si>
  <si>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</si>
  <si>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</si>
  <si>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</si>
  <si>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</si>
  <si>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</si>
  <si>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</si>
  <si>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</si>
  <si>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</si>
  <si>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</si>
  <si>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</si>
  <si>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</si>
  <si>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</si>
  <si>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</si>
  <si>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</si>
  <si>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</si>
  <si>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</si>
  <si>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</si>
  <si>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</si>
  <si>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</si>
  <si>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</si>
  <si>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</si>
  <si>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</si>
  <si>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</si>
  <si>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</si>
  <si>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</si>
  <si>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</si>
  <si>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</si>
  <si>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</si>
  <si>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</si>
  <si>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</si>
  <si>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</si>
  <si>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</si>
  <si>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</si>
  <si>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</si>
  <si>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</si>
  <si>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</si>
  <si>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</si>
  <si>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</si>
  <si>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</si>
  <si>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</si>
  <si>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</si>
  <si>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</si>
  <si>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</si>
  <si>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</si>
  <si>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</si>
  <si>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</si>
  <si>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</si>
  <si>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</si>
  <si>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</si>
  <si>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</si>
  <si>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</si>
  <si>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</si>
  <si>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</si>
  <si>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</si>
  <si>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</si>
  <si>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</si>
  <si>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</si>
  <si>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</si>
  <si>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</si>
  <si>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</si>
  <si>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</si>
  <si>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</si>
  <si>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</si>
  <si>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</si>
  <si>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</si>
  <si>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</si>
  <si>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</si>
  <si>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</si>
  <si>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</si>
  <si>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</si>
  <si>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</si>
  <si>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</si>
  <si>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</si>
  <si>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</si>
  <si>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</si>
  <si>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</si>
  <si>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</si>
  <si>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</si>
  <si>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</si>
  <si>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</si>
  <si>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</si>
  <si>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</si>
  <si>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</si>
  <si>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</si>
  <si>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</si>
  <si>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</si>
  <si>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</si>
  <si>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</si>
  <si>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</si>
  <si>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</si>
  <si>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</si>
  <si>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</si>
  <si>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</si>
  <si>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</si>
  <si>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</si>
  <si>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</si>
  <si>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</si>
  <si>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</si>
  <si>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</si>
  <si>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</si>
  <si>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</si>
  <si>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</si>
  <si>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</si>
  <si>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</si>
  <si>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</si>
  <si>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</si>
  <si>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</si>
  <si>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</si>
  <si>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</si>
  <si>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</si>
  <si>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</si>
  <si>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</si>
  <si>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</si>
  <si>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</si>
  <si>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</si>
  <si>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</si>
  <si>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</si>
  <si>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</si>
  <si>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</si>
  <si>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</si>
  <si>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</si>
  <si>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</si>
  <si>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</si>
  <si>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</si>
  <si>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</si>
  <si>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</si>
  <si>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</si>
  <si>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</si>
  <si>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</si>
  <si>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</si>
  <si>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</si>
  <si>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</si>
  <si>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</si>
  <si>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</si>
  <si>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</si>
  <si>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</si>
  <si>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</si>
  <si>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</si>
  <si>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</si>
  <si>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</si>
  <si>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</si>
  <si>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</si>
  <si>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</si>
  <si>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</si>
  <si>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</si>
  <si>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</si>
  <si>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</si>
  <si>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</si>
  <si>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</si>
  <si>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</si>
  <si>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</si>
  <si>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</si>
  <si>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</si>
  <si>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</si>
  <si>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</si>
  <si>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</si>
  <si>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</si>
  <si>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</si>
  <si>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</si>
  <si>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</si>
  <si>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</si>
  <si>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</si>
  <si>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</si>
  <si>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</si>
  <si>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</si>
  <si>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</si>
  <si>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</si>
  <si>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</si>
  <si>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</si>
  <si>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</si>
  <si>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</si>
  <si>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</si>
  <si>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</si>
  <si>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</si>
  <si>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</si>
  <si>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</si>
  <si>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</si>
  <si>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</si>
  <si>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</si>
  <si>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</si>
  <si>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</si>
  <si>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</si>
  <si>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</si>
  <si>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</si>
  <si>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</si>
  <si>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</si>
  <si>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</si>
  <si>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</si>
  <si>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</si>
  <si>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</si>
  <si>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</si>
  <si>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</si>
  <si>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</si>
  <si>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</si>
  <si>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</si>
  <si>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</si>
  <si>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</si>
  <si>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</si>
  <si>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</si>
  <si>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</si>
  <si>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</si>
  <si>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</si>
  <si>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</si>
  <si>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</si>
  <si>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</si>
  <si>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</si>
  <si>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</si>
  <si>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</si>
  <si>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</si>
  <si>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</si>
  <si>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</si>
  <si>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</si>
  <si>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</si>
  <si>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</si>
  <si>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</si>
  <si>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</si>
  <si>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</si>
  <si>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</si>
  <si>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</si>
  <si>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</si>
  <si>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</si>
  <si>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</si>
  <si>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</si>
  <si>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</si>
  <si>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</si>
  <si>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</si>
  <si>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</si>
  <si>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</si>
  <si>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</si>
  <si>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</si>
  <si>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</si>
  <si>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</si>
  <si>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</si>
  <si>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</si>
  <si>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</si>
  <si>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</si>
  <si>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</si>
  <si>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</si>
  <si>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</si>
  <si>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</si>
  <si>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</si>
  <si>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</si>
  <si>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</si>
  <si>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</si>
  <si>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</si>
  <si>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</si>
  <si>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</si>
  <si>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</si>
  <si>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</si>
  <si>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</si>
  <si>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</si>
  <si>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</si>
  <si>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</si>
  <si>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</si>
  <si>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</si>
  <si>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</si>
  <si>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</si>
  <si>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</si>
  <si>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</si>
  <si>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</si>
  <si>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</si>
  <si>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</si>
  <si>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</si>
  <si>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</si>
  <si>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</si>
  <si>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</si>
  <si>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</si>
  <si>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</si>
  <si>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</si>
  <si>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</si>
  <si>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</si>
  <si>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</si>
  <si>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</si>
  <si>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</si>
  <si>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</si>
  <si>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</si>
  <si>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</si>
  <si>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</si>
  <si>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</si>
  <si>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</si>
  <si>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</si>
  <si>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</si>
  <si>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</si>
  <si>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</si>
  <si>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</si>
  <si>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</si>
  <si>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</si>
  <si>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</si>
  <si>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</si>
  <si>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</si>
  <si>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</si>
  <si>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</si>
  <si>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</si>
  <si>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</si>
  <si>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</si>
  <si>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</si>
  <si>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</si>
  <si>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</si>
  <si>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</si>
  <si>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</si>
  <si>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</si>
  <si>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</si>
  <si>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</si>
  <si>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</si>
  <si>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</si>
  <si>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</si>
  <si>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</si>
  <si>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</si>
  <si>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</si>
  <si>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</si>
  <si>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</si>
  <si>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</si>
  <si>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</si>
  <si>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</si>
  <si>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</si>
  <si>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</si>
  <si>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</si>
  <si>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</si>
  <si>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</si>
  <si>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</si>
  <si>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</si>
  <si>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</si>
  <si>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</si>
  <si>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</si>
  <si>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</si>
  <si>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</si>
  <si>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</si>
  <si>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</si>
  <si>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</si>
  <si>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</si>
  <si>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</si>
  <si>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</si>
  <si>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</si>
  <si>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</si>
  <si>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</si>
  <si>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</si>
  <si>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</si>
  <si>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</si>
  <si>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</si>
  <si>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</si>
  <si>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</si>
  <si>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</si>
  <si>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</si>
  <si>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</si>
  <si>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</si>
  <si>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</si>
  <si>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</si>
  <si>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</si>
  <si>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</si>
  <si>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</si>
  <si>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</si>
  <si>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</si>
  <si>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</si>
  <si>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</si>
  <si>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</si>
  <si>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</si>
  <si>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</si>
  <si>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</si>
  <si>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</si>
  <si>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</si>
  <si>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</si>
  <si>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</si>
  <si>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</si>
  <si>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</si>
  <si>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</si>
  <si>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</si>
  <si>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</si>
  <si>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</si>
  <si>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</si>
  <si>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</si>
  <si>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</si>
  <si>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</si>
  <si>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</si>
  <si>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</si>
  <si>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</si>
  <si>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</si>
  <si>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</si>
  <si>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</si>
  <si>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</si>
  <si>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</si>
  <si>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</si>
  <si>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</si>
  <si>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</si>
  <si>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</si>
  <si>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</si>
  <si>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</si>
  <si>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</si>
  <si>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</si>
  <si>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</si>
  <si>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</si>
  <si>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</si>
  <si>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</si>
  <si>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</si>
  <si>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</si>
  <si>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</si>
  <si>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</si>
  <si>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</si>
  <si>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</si>
  <si>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</si>
  <si>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</si>
  <si>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</si>
  <si>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</si>
  <si>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</si>
  <si>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</si>
  <si>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</si>
  <si>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</si>
  <si>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</si>
  <si>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</si>
  <si>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</si>
  <si>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</si>
  <si>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</si>
  <si>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</si>
  <si>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</si>
  <si>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</si>
  <si>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</si>
  <si>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</si>
  <si>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</si>
  <si>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</si>
  <si>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</si>
  <si>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</si>
  <si>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</si>
  <si>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</si>
  <si>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</si>
  <si>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</si>
  <si>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</si>
  <si>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</si>
  <si>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</si>
  <si>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</si>
  <si>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</si>
  <si>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</si>
  <si>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</si>
  <si>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</si>
  <si>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</si>
  <si>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</si>
  <si>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</si>
  <si>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</si>
  <si>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</si>
  <si>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</si>
  <si>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</si>
  <si>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</si>
  <si>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</si>
  <si>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</si>
  <si>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</si>
  <si>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</si>
  <si>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</si>
  <si>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</si>
  <si>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</si>
  <si>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</si>
  <si>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</si>
  <si>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</si>
  <si>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</si>
  <si>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</si>
  <si>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</si>
  <si>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</si>
  <si>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</si>
  <si>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</si>
  <si>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</si>
  <si>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</si>
  <si>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</si>
  <si>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</si>
  <si>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</si>
  <si>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</si>
  <si>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</si>
  <si>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</si>
  <si>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</si>
  <si>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</si>
  <si>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</si>
  <si>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</si>
  <si>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</si>
  <si>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</si>
  <si>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</si>
  <si>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</si>
  <si>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</si>
  <si>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</si>
  <si>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</si>
  <si>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</si>
  <si>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</si>
  <si>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</si>
  <si>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</si>
  <si>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</si>
  <si>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</si>
  <si>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</si>
  <si>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</si>
  <si>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</si>
  <si>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</si>
  <si>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</si>
  <si>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</si>
  <si>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</si>
  <si>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</si>
  <si>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</si>
  <si>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</si>
  <si>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</si>
  <si>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</si>
  <si>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</si>
  <si>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</si>
  <si>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</si>
  <si>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</si>
  <si>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</si>
  <si>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</si>
  <si>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</si>
  <si>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</si>
  <si>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</si>
  <si>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</si>
  <si>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</si>
  <si>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</si>
  <si>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</si>
  <si>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</si>
  <si>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</si>
  <si>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</si>
  <si>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</si>
  <si>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</si>
  <si>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</si>
  <si>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</si>
  <si>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</si>
  <si>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</si>
  <si>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</si>
  <si>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</si>
  <si>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</si>
  <si>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</si>
  <si>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</si>
  <si>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</si>
  <si>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</si>
  <si>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</si>
  <si>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</si>
  <si>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</si>
  <si>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</si>
  <si>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</si>
  <si>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</si>
  <si>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</si>
  <si>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</si>
  <si>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</si>
  <si>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</si>
  <si>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</si>
  <si>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</si>
  <si>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</si>
  <si>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</si>
  <si>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</si>
  <si>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</si>
  <si>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</si>
  <si>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</si>
  <si>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</si>
  <si>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</si>
  <si>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</si>
  <si>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</si>
  <si>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</si>
  <si>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</si>
  <si>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</si>
  <si>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</si>
  <si>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</si>
  <si>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</si>
  <si>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</si>
  <si>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</si>
  <si>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</si>
  <si>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</si>
  <si>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</si>
  <si>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</si>
  <si>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</si>
  <si>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</si>
  <si>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</si>
  <si>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</si>
  <si>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</si>
  <si>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</si>
  <si>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</si>
  <si>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</si>
  <si>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</si>
  <si>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</si>
  <si>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</si>
  <si>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</si>
  <si>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</si>
  <si>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</si>
  <si>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</si>
  <si>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</si>
  <si>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</si>
  <si>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</si>
  <si>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</si>
  <si>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</si>
  <si>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</si>
  <si>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</si>
  <si>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</si>
  <si>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</si>
  <si>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</si>
  <si>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</si>
  <si>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</si>
  <si>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</si>
  <si>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</si>
  <si>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</si>
  <si>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</si>
  <si>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</si>
  <si>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</si>
  <si>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</si>
  <si>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</si>
  <si>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</si>
  <si>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</si>
  <si>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</si>
  <si>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</si>
  <si>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</si>
  <si>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</si>
  <si>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</si>
  <si>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</si>
  <si>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</si>
  <si>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</si>
  <si>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</si>
  <si>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</si>
  <si>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</si>
  <si>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</si>
  <si>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</si>
  <si>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</si>
  <si>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</si>
  <si>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</si>
  <si>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</si>
  <si>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</si>
  <si>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</si>
  <si>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</si>
  <si>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</si>
  <si>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</si>
  <si>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</si>
  <si>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</si>
  <si>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</si>
  <si>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</si>
  <si>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</si>
  <si>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</si>
  <si>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</si>
  <si>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</si>
  <si>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</si>
  <si>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</si>
  <si>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</si>
  <si>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</si>
  <si>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</si>
  <si>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</si>
  <si>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</si>
  <si>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</si>
  <si>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</si>
  <si>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</si>
  <si>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</si>
  <si>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</si>
  <si>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</si>
  <si>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</si>
  <si>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</si>
  <si>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</si>
  <si>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</si>
  <si>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</si>
  <si>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</si>
  <si>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</si>
  <si>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</si>
  <si>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</si>
  <si>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</si>
  <si>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</si>
  <si>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</si>
  <si>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</si>
  <si>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</si>
  <si>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</si>
  <si>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</si>
  <si>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</si>
  <si>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</si>
  <si>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</si>
  <si>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</si>
  <si>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</si>
  <si>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</si>
  <si>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</si>
  <si>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</si>
  <si>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</si>
  <si>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</si>
  <si>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</si>
  <si>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</si>
  <si>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</si>
  <si>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</si>
  <si>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</si>
  <si>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</si>
  <si>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</si>
  <si>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</si>
  <si>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</si>
  <si>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</si>
  <si>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</si>
  <si>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</si>
  <si>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</si>
  <si>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</si>
  <si>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</si>
  <si>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</si>
  <si>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</si>
  <si>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</si>
  <si>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</si>
  <si>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</si>
  <si>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</si>
  <si>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</si>
  <si>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</si>
  <si>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</si>
  <si>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</si>
  <si>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</si>
  <si>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</si>
  <si>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</si>
  <si>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</si>
  <si>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</si>
  <si>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</si>
  <si>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</si>
  <si>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</si>
  <si>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</si>
  <si>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</si>
  <si>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</si>
  <si>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</si>
  <si>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</si>
  <si>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</si>
  <si>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</si>
  <si>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</si>
  <si>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</si>
  <si>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</si>
  <si>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</si>
  <si>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</si>
  <si>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</si>
  <si>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</si>
  <si>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</si>
  <si>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</si>
  <si>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</si>
  <si>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</si>
  <si>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</si>
  <si>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</si>
  <si>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</si>
  <si>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</si>
  <si>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</si>
  <si>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</si>
  <si>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</si>
  <si>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</si>
  <si>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</si>
  <si>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</si>
  <si>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</si>
  <si>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</si>
  <si>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</si>
  <si>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</si>
  <si>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</si>
  <si>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</si>
  <si>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</si>
  <si>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</si>
  <si>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</si>
  <si>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</si>
  <si>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</si>
  <si>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</si>
  <si>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</si>
  <si>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</si>
  <si>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</si>
  <si>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</si>
  <si>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</si>
  <si>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</si>
  <si>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</si>
  <si>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</si>
  <si>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</si>
  <si>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</si>
  <si>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</si>
  <si>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</si>
  <si>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</si>
  <si>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</si>
  <si>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</si>
  <si>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</si>
  <si>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</si>
  <si>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</si>
  <si>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</si>
  <si>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</si>
  <si>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</si>
  <si>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</si>
  <si>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</si>
  <si>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</si>
  <si>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</si>
  <si>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</si>
  <si>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</si>
  <si>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</si>
  <si>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</si>
  <si>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</si>
  <si>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</si>
  <si>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</si>
  <si>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</si>
  <si>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</si>
  <si>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</si>
  <si>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</si>
  <si>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</si>
  <si>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</si>
  <si>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</si>
  <si>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</si>
  <si>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</si>
  <si>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</si>
  <si>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</si>
  <si>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</si>
  <si>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</si>
  <si>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</si>
  <si>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</si>
  <si>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</si>
  <si>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</si>
  <si>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</si>
  <si>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</si>
  <si>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</si>
  <si>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</si>
  <si>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</si>
  <si>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</si>
  <si>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</si>
  <si>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</si>
  <si>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</si>
  <si>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</si>
  <si>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</si>
  <si>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</si>
  <si>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</si>
  <si>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</si>
  <si>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</si>
  <si>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</si>
  <si>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</si>
  <si>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</si>
  <si>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</si>
  <si>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</si>
  <si>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</si>
  <si>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</si>
  <si>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</si>
  <si>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</si>
  <si>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</si>
  <si>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</si>
  <si>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</si>
  <si>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</si>
  <si>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</si>
  <si>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</si>
  <si>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</si>
  <si>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</si>
  <si>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</si>
  <si>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</si>
  <si>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</si>
  <si>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</si>
  <si>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</si>
  <si>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</si>
  <si>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</si>
  <si>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</si>
  <si>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</si>
  <si>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</si>
  <si>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</si>
  <si>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</si>
  <si>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</si>
  <si>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</si>
  <si>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</si>
  <si>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</si>
  <si>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</si>
  <si>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</si>
  <si>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</si>
  <si>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</si>
  <si>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</si>
  <si>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</si>
  <si>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</si>
  <si>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</si>
  <si>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</si>
  <si>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</si>
  <si>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</si>
  <si>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</si>
  <si>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</si>
  <si>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</si>
  <si>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</si>
  <si>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</si>
  <si>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</si>
  <si>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</si>
  <si>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</si>
  <si>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</si>
  <si>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</si>
  <si>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</si>
  <si>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</si>
  <si>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</si>
  <si>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</si>
  <si>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</si>
  <si>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</si>
  <si>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</si>
  <si>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</si>
  <si>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</si>
  <si>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</si>
  <si>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</si>
  <si>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</si>
  <si>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</si>
  <si>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</si>
  <si>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</si>
  <si>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</si>
  <si>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</si>
  <si>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</si>
  <si>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</si>
  <si>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</si>
  <si>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</si>
  <si>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</si>
  <si>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</si>
  <si>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</si>
  <si>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</si>
  <si>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</si>
  <si>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</si>
  <si>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</si>
  <si>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</si>
  <si>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</si>
  <si>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</si>
  <si>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</si>
  <si>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</si>
  <si>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</si>
  <si>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</si>
  <si>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</si>
  <si>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</si>
  <si>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</si>
  <si>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</si>
  <si>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</si>
  <si>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</si>
  <si>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</si>
  <si>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</si>
  <si>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</si>
  <si>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</si>
  <si>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</si>
  <si>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</si>
  <si>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</si>
  <si>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</si>
  <si>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</si>
  <si>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</si>
  <si>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</si>
  <si>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</si>
  <si>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</si>
  <si>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</si>
  <si>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</si>
  <si>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</si>
  <si>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</si>
  <si>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</si>
  <si>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</si>
  <si>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</si>
  <si>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</si>
  <si>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</si>
  <si>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</si>
  <si>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</si>
  <si>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</si>
  <si>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</si>
  <si>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</si>
  <si>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</si>
  <si>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</si>
  <si>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</si>
  <si>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</si>
  <si>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</si>
  <si>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</si>
  <si>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</si>
  <si>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</si>
  <si>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</si>
  <si>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</si>
  <si>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</si>
  <si>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</si>
  <si>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</si>
  <si>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</si>
  <si>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</si>
  <si>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</si>
  <si>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</si>
  <si>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</si>
  <si>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</si>
  <si>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</si>
  <si>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</si>
  <si>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</si>
  <si>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</si>
  <si>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</si>
  <si>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</si>
  <si>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</si>
  <si>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</si>
  <si>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</si>
  <si>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</si>
  <si>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</si>
  <si>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</si>
  <si>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</si>
  <si>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</si>
  <si>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</si>
  <si>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</si>
  <si>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</si>
  <si>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</si>
  <si>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</si>
  <si>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</si>
  <si>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</si>
  <si>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</si>
  <si>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</si>
  <si>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</si>
  <si>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</si>
  <si>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</si>
  <si>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</si>
  <si>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</si>
  <si>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</si>
  <si>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</si>
  <si>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</si>
  <si>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</si>
  <si>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</si>
  <si>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</si>
  <si>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</si>
  <si>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</si>
  <si>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</si>
  <si>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</si>
  <si>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</si>
  <si>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</si>
  <si>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</si>
  <si>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</si>
  <si>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</si>
  <si>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</si>
  <si>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</si>
  <si>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</si>
  <si>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</si>
  <si>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</si>
  <si>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</si>
  <si>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</si>
  <si>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</si>
  <si>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</si>
  <si>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</si>
  <si>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</si>
  <si>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</si>
  <si>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</si>
  <si>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</si>
  <si>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</si>
  <si>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</si>
  <si>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</si>
  <si>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</si>
  <si>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</si>
  <si>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</si>
  <si>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</si>
  <si>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</si>
  <si>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</si>
  <si>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</si>
  <si>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</si>
  <si>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</si>
  <si>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</si>
  <si>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</si>
  <si>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</si>
  <si>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</si>
  <si>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</si>
  <si>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</si>
  <si>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</si>
  <si>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</si>
  <si>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</si>
  <si>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</si>
  <si>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</si>
  <si>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</si>
  <si>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</si>
  <si>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</si>
  <si>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</si>
  <si>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</si>
  <si>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</si>
  <si>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</si>
  <si>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</si>
  <si>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</si>
  <si>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</si>
  <si>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</si>
  <si>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</si>
  <si>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</si>
  <si>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</si>
  <si>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</si>
  <si>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</si>
  <si>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</si>
  <si>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</si>
  <si>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</si>
  <si>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</si>
  <si>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</si>
  <si>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</si>
  <si>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</si>
  <si>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</si>
  <si>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</si>
  <si>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</si>
  <si>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</si>
  <si>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</si>
  <si>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</si>
  <si>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</si>
  <si>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</si>
  <si>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</si>
  <si>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</si>
  <si>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</si>
  <si>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</si>
  <si>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</si>
  <si>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</si>
  <si>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</si>
  <si>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</si>
  <si>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</si>
  <si>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</si>
  <si>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</si>
  <si>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</si>
  <si>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</si>
  <si>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</si>
  <si>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</si>
  <si>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</si>
  <si>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</si>
  <si>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</si>
  <si>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</si>
  <si>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</si>
  <si>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</si>
  <si>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</si>
  <si>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</si>
  <si>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</si>
  <si>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</si>
  <si>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</si>
  <si>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</si>
  <si>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</si>
  <si>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</si>
  <si>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</si>
  <si>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</si>
  <si>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</si>
  <si>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</si>
  <si>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</si>
  <si>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</si>
  <si>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</si>
  <si>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</si>
  <si>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</si>
  <si>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</si>
  <si>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</si>
  <si>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</si>
  <si>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</si>
  <si>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</si>
  <si>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</si>
  <si>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</si>
  <si>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</si>
  <si>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</si>
  <si>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</si>
  <si>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</si>
  <si>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</si>
  <si>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</si>
  <si>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</si>
  <si>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</si>
  <si>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</si>
  <si>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</si>
  <si>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</si>
  <si>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</si>
  <si>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</si>
  <si>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</si>
  <si>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</si>
  <si>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</si>
  <si>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</si>
  <si>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</si>
  <si>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</si>
  <si>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</si>
  <si>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</si>
  <si>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</si>
  <si>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</si>
  <si>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</si>
  <si>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</si>
  <si>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</si>
  <si>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</si>
  <si>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</si>
  <si>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</si>
  <si>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</si>
  <si>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</si>
  <si>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</si>
  <si>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</si>
  <si>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</si>
  <si>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</si>
  <si>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</si>
  <si>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</si>
  <si>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</si>
  <si>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</si>
  <si>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</si>
  <si>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</si>
  <si>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</si>
  <si>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</si>
  <si>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</si>
  <si>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</si>
  <si>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</si>
  <si>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</si>
  <si>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</si>
  <si>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</si>
  <si>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</si>
  <si>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</si>
  <si>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</si>
  <si>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</si>
  <si>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</si>
  <si>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</si>
  <si>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</si>
  <si>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</si>
  <si>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</si>
  <si>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</si>
  <si>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</si>
  <si>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</si>
  <si>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</si>
  <si>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</si>
  <si>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</si>
  <si>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</si>
  <si>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</si>
  <si>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</si>
  <si>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</si>
  <si>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</si>
  <si>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</si>
  <si>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</si>
  <si>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</si>
  <si>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</si>
  <si>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</si>
  <si>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</si>
  <si>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</si>
  <si>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</si>
  <si>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</si>
  <si>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</si>
  <si>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</si>
  <si>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</si>
  <si>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</si>
  <si>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</si>
  <si>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</si>
  <si>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</si>
  <si>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</si>
  <si>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</si>
  <si>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</si>
  <si>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</si>
  <si>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</si>
  <si>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</si>
  <si>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</si>
  <si>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</si>
  <si>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</si>
  <si>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</si>
  <si>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</si>
  <si>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</si>
  <si>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</si>
  <si>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</si>
  <si>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</si>
  <si>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</si>
  <si>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</si>
  <si>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</si>
  <si>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</si>
  <si>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</si>
  <si>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</si>
  <si>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</si>
  <si>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</si>
  <si>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</si>
  <si>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</si>
  <si>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</si>
  <si>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</si>
  <si>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</si>
  <si>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</si>
  <si>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</si>
  <si>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</si>
  <si>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</si>
  <si>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</si>
  <si>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</si>
  <si>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</si>
  <si>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</si>
  <si>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</si>
  <si>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</si>
  <si>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</si>
  <si>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</si>
  <si>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</si>
  <si>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</si>
  <si>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</si>
  <si>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</si>
  <si>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</si>
  <si>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</si>
  <si>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</si>
  <si>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</si>
  <si>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</si>
  <si>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</si>
  <si>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</si>
  <si>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</si>
  <si>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</si>
  <si>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</si>
  <si>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</si>
  <si>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</si>
  <si>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</si>
  <si>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</si>
  <si>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</si>
  <si>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</si>
  <si>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</si>
  <si>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</si>
  <si>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</si>
  <si>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</si>
  <si>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</si>
  <si>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</si>
  <si>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</si>
  <si>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</si>
  <si>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</si>
  <si>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</si>
  <si>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</si>
  <si>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</si>
  <si>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</si>
  <si>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</si>
  <si>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</si>
  <si>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</si>
  <si>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</si>
  <si>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</si>
  <si>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</si>
  <si>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</si>
  <si>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</si>
  <si>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</si>
  <si>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</si>
  <si>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</si>
  <si>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</si>
  <si>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</si>
  <si>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</si>
  <si>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</si>
  <si>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</si>
  <si>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</si>
  <si>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</si>
  <si>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</si>
  <si>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</si>
  <si>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</si>
  <si>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</si>
  <si>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</si>
  <si>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</si>
  <si>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</si>
  <si>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</si>
  <si>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</si>
  <si>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</si>
  <si>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</si>
  <si>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</si>
  <si>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</si>
  <si>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</si>
  <si>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</si>
  <si>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</si>
  <si>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</si>
  <si>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</si>
  <si>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</si>
  <si>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</si>
  <si>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</si>
  <si>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</si>
  <si>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</si>
  <si>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</si>
  <si>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</si>
  <si>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</si>
  <si>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</si>
  <si>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</si>
  <si>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</si>
  <si>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</si>
  <si>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</si>
  <si>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</si>
  <si>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</si>
  <si>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</si>
  <si>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</si>
  <si>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</si>
  <si>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</si>
  <si>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</si>
  <si>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</si>
  <si>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</si>
  <si>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</si>
  <si>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</si>
  <si>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</si>
  <si>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</si>
  <si>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</si>
  <si>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</si>
  <si>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</si>
  <si>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</si>
  <si>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</si>
  <si>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</si>
  <si>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</si>
  <si>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</si>
  <si>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</si>
  <si>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</si>
  <si>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</si>
  <si>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</si>
  <si>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</si>
  <si>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</si>
  <si>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</si>
  <si>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</si>
  <si>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</si>
  <si>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</si>
  <si>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</si>
  <si>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</si>
  <si>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</si>
  <si>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</si>
  <si>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</si>
  <si>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</si>
  <si>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</si>
  <si>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</si>
  <si>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</si>
  <si>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</si>
  <si>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</si>
  <si>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</si>
  <si>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</si>
  <si>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</si>
  <si>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</si>
  <si>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</si>
  <si>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</si>
  <si>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</si>
  <si>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</si>
  <si>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</si>
  <si>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</si>
  <si>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</si>
  <si>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</si>
  <si>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</si>
  <si>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</si>
  <si>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</si>
  <si>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</si>
  <si>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</si>
  <si>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</si>
  <si>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</si>
  <si>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</si>
  <si>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</si>
  <si>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</si>
  <si>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</si>
  <si>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</si>
  <si>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</si>
  <si>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</si>
  <si>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</si>
  <si>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</si>
  <si>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</si>
  <si>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</si>
  <si>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</si>
  <si>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</si>
  <si>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</si>
  <si>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</si>
  <si>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</si>
  <si>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</si>
  <si>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</si>
  <si>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</si>
  <si>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</si>
  <si>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</si>
  <si>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</si>
  <si>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</si>
  <si>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</si>
  <si>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</si>
  <si>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</si>
  <si>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</si>
  <si>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</si>
  <si>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</si>
  <si>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</si>
  <si>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</si>
  <si>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</si>
  <si>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</si>
  <si>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</si>
  <si>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</si>
  <si>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</si>
  <si>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</si>
  <si>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</si>
  <si>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</si>
  <si>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</si>
  <si>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</si>
  <si>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</si>
  <si>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</si>
  <si>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</si>
  <si>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</si>
  <si>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</si>
  <si>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</si>
  <si>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</si>
  <si>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</si>
  <si>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</si>
  <si>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</si>
  <si>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</si>
  <si>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</si>
  <si>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</si>
  <si>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</si>
  <si>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</si>
  <si>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</si>
  <si>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</si>
  <si>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</si>
  <si>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</si>
  <si>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</si>
  <si>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</si>
  <si>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</si>
  <si>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</si>
  <si>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</si>
  <si>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</si>
  <si>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</si>
  <si>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</si>
  <si>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</si>
  <si>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</si>
  <si>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</si>
  <si>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</si>
  <si>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</si>
  <si>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</si>
  <si>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</si>
  <si>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</si>
  <si>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</si>
  <si>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</si>
  <si>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</si>
  <si>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</si>
  <si>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</si>
  <si>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</si>
  <si>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</si>
  <si>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</si>
  <si>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</si>
  <si>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</si>
  <si>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</si>
  <si>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</si>
  <si>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</si>
  <si>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</si>
  <si>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</si>
  <si>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</si>
  <si>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</si>
  <si>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</si>
  <si>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</si>
  <si>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</si>
  <si>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</si>
  <si>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</si>
  <si>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</si>
  <si>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</si>
  <si>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</si>
  <si>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</si>
  <si>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</si>
  <si>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</si>
  <si>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</si>
  <si>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</si>
  <si>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</si>
  <si>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</si>
  <si>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</si>
  <si>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</si>
  <si>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</si>
  <si>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</si>
  <si>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</si>
  <si>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</si>
  <si>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</si>
  <si>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</si>
  <si>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</si>
  <si>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</si>
  <si>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</si>
  <si>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</si>
  <si>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</si>
  <si>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</si>
  <si>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</si>
  <si>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</si>
  <si>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</si>
  <si>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</si>
  <si>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</si>
  <si>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</si>
  <si>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</si>
  <si>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</si>
  <si>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</si>
  <si>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</si>
  <si>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</si>
  <si>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</si>
  <si>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</si>
  <si>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</si>
  <si>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</si>
  <si>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</si>
  <si>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</si>
  <si>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</si>
  <si>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</si>
  <si>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</si>
  <si>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</si>
  <si>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</si>
  <si>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</si>
  <si>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</si>
  <si>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</si>
  <si>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</si>
  <si>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</si>
  <si>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</si>
  <si>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</si>
  <si>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</si>
  <si>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</si>
  <si>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</si>
  <si>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</si>
  <si>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</si>
  <si>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</si>
  <si>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</si>
  <si>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</si>
  <si>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</si>
  <si>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</si>
  <si>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</si>
  <si>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</si>
  <si>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</si>
  <si>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</si>
  <si>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</si>
  <si>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</si>
  <si>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</si>
  <si>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</si>
  <si>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</si>
  <si>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</si>
  <si>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</si>
  <si>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</si>
  <si>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</si>
  <si>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</si>
  <si>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</si>
  <si>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</si>
  <si>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</si>
  <si>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</si>
  <si>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</si>
  <si>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</si>
  <si>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</si>
  <si>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</si>
  <si>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</si>
  <si>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</si>
  <si>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</si>
  <si>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</si>
  <si>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</si>
  <si>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</si>
  <si>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</si>
  <si>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</si>
  <si>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</si>
  <si>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</si>
  <si>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</si>
  <si>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</si>
  <si>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</si>
  <si>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</si>
  <si>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</si>
  <si>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</si>
  <si>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</si>
  <si>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</si>
  <si>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</si>
  <si>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</si>
  <si>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</si>
  <si>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</si>
  <si>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</si>
  <si>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</si>
  <si>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</si>
  <si>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</si>
  <si>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</si>
  <si>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</si>
  <si>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</si>
  <si>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</si>
  <si>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</si>
  <si>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</si>
  <si>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</si>
  <si>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</si>
  <si>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</si>
  <si>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</si>
  <si>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</si>
  <si>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</si>
  <si>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</si>
  <si>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</si>
  <si>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</si>
  <si>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</si>
  <si>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</si>
  <si>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</si>
  <si>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</si>
  <si>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</si>
  <si>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</si>
  <si>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</si>
  <si>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</si>
  <si>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</si>
  <si>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</si>
  <si>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</si>
  <si>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</si>
  <si>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</si>
  <si>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</si>
  <si>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</si>
  <si>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</si>
  <si>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</si>
  <si>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</si>
  <si>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</si>
  <si>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</si>
  <si>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</si>
  <si>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</si>
  <si>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</si>
  <si>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</si>
  <si>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</si>
  <si>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</si>
  <si>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</si>
  <si>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</si>
  <si>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</si>
  <si>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</si>
  <si>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</si>
  <si>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</si>
  <si>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</si>
  <si>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</si>
  <si>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</si>
  <si>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</si>
  <si>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</si>
  <si>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</si>
  <si>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</si>
  <si>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</si>
  <si>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</si>
  <si>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</si>
  <si>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</si>
  <si>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</si>
  <si>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</si>
  <si>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</si>
  <si>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</si>
  <si>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</si>
  <si>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</si>
  <si>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</si>
  <si>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</si>
  <si>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</si>
  <si>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</si>
  <si>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</si>
  <si>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</si>
  <si>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</si>
  <si>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</si>
  <si>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</si>
  <si>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</si>
  <si>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</si>
  <si>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</si>
  <si>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</si>
  <si>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</si>
  <si>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</si>
  <si>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</si>
  <si>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</si>
  <si>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</si>
  <si>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</si>
  <si>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</si>
  <si>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</si>
  <si>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</si>
  <si>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</si>
  <si>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</si>
  <si>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</si>
  <si>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</si>
  <si>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</si>
  <si>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</si>
  <si>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</si>
  <si>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</si>
  <si>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</si>
  <si>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</si>
  <si>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</si>
  <si>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</si>
  <si>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</si>
  <si>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</si>
  <si>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</si>
  <si>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</si>
  <si>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</si>
  <si>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</si>
  <si>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</si>
  <si>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</si>
  <si>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</si>
  <si>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</si>
  <si>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</si>
  <si>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</si>
  <si>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</si>
  <si>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</si>
  <si>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</si>
  <si>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</si>
  <si>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</si>
  <si>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</si>
  <si>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</si>
  <si>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</si>
  <si>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</si>
  <si>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</si>
  <si>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</si>
  <si>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</si>
  <si>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</si>
  <si>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</si>
  <si>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</si>
  <si>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</si>
  <si>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</si>
  <si>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</si>
  <si>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</si>
  <si>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</si>
  <si>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</si>
  <si>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</si>
  <si>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</si>
  <si>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</si>
  <si>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</si>
  <si>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</si>
  <si>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</si>
  <si>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</si>
  <si>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</si>
  <si>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</si>
  <si>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</si>
  <si>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</si>
  <si>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</si>
  <si>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</si>
  <si>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</si>
  <si>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</si>
  <si>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</si>
  <si>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</si>
  <si>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</si>
  <si>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</si>
  <si>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</si>
  <si>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</si>
  <si>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</si>
  <si>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</si>
  <si>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</si>
  <si>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</si>
  <si>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</si>
  <si>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</si>
  <si>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</si>
  <si>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</si>
  <si>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</si>
  <si>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</si>
  <si>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</si>
  <si>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</si>
  <si>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</si>
  <si>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</si>
  <si>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</si>
  <si>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</si>
  <si>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</si>
  <si>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</si>
  <si>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</si>
  <si>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</si>
  <si>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</si>
  <si>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</si>
  <si>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</si>
  <si>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</si>
  <si>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</si>
  <si>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</si>
  <si>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</si>
  <si>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</si>
  <si>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</si>
  <si>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</si>
  <si>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</si>
  <si>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</si>
  <si>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</si>
  <si>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</si>
  <si>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</si>
  <si>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</si>
  <si>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</si>
  <si>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</si>
  <si>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</si>
  <si>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</si>
  <si>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</si>
  <si>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</si>
  <si>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</si>
  <si>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</si>
  <si>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</si>
  <si>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</si>
  <si>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</si>
  <si>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</si>
  <si>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</si>
  <si>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</si>
  <si>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</si>
  <si>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</si>
  <si>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</si>
  <si>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</si>
  <si>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</si>
  <si>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</si>
  <si>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</si>
  <si>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</si>
  <si>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</si>
  <si>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</si>
  <si>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</si>
  <si>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</si>
  <si>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</si>
  <si>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</si>
  <si>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</si>
  <si>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</si>
  <si>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</si>
  <si>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</si>
  <si>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</si>
  <si>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</si>
  <si>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</si>
  <si>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</si>
  <si>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</si>
  <si>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</si>
  <si>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</si>
  <si>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</si>
  <si>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</si>
  <si>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</si>
  <si>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</si>
  <si>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</si>
  <si>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</si>
  <si>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</si>
  <si>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</si>
  <si>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</si>
  <si>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</si>
  <si>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</si>
  <si>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</si>
  <si>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</si>
  <si>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</si>
  <si>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</si>
  <si>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</si>
  <si>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</si>
  <si>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</si>
  <si>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</si>
  <si>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</si>
  <si>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</si>
  <si>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</si>
  <si>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</si>
  <si>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</si>
  <si>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</si>
  <si>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</si>
  <si>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</si>
  <si>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</si>
  <si>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</si>
  <si>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</si>
  <si>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</si>
  <si>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</si>
  <si>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</si>
  <si>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</si>
  <si>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</si>
  <si>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</si>
  <si>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</si>
  <si>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</si>
  <si>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</si>
  <si>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</si>
  <si>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</si>
  <si>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</si>
  <si>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</si>
  <si>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</si>
  <si>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</si>
  <si>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</si>
  <si>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</si>
  <si>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</si>
  <si>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</si>
  <si>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</si>
  <si>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</si>
  <si>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</si>
  <si>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</si>
  <si>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</si>
  <si>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</si>
  <si>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</si>
  <si>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</si>
  <si>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</si>
  <si>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</si>
  <si>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</si>
  <si>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</si>
  <si>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</si>
  <si>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</si>
  <si>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</si>
  <si>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</si>
  <si>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</si>
  <si>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</si>
  <si>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</si>
  <si>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</si>
  <si>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</si>
  <si>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</si>
  <si>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</si>
  <si>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</si>
  <si>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</si>
  <si>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</si>
  <si>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</si>
  <si>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</si>
  <si>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</si>
  <si>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</si>
  <si>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</si>
  <si>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</si>
  <si>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</si>
  <si>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</si>
  <si>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</si>
  <si>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</si>
  <si>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</si>
  <si>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</si>
  <si>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</si>
  <si>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</si>
  <si>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</si>
  <si>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</si>
  <si>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</si>
  <si>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</si>
  <si>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</si>
  <si>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</si>
  <si>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</si>
  <si>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</si>
  <si>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</si>
  <si>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</si>
  <si>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</si>
  <si>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</si>
  <si>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</si>
  <si>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</si>
  <si>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</si>
  <si>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</si>
  <si>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</si>
  <si>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</si>
  <si>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</si>
  <si>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</si>
  <si>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</si>
  <si>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</si>
  <si>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</si>
  <si>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</si>
  <si>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</si>
  <si>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</si>
  <si>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</si>
  <si>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</si>
  <si>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</si>
  <si>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</si>
  <si>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</si>
  <si>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</si>
  <si>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</si>
  <si>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</si>
  <si>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</si>
  <si>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</si>
  <si>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</si>
  <si>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</si>
  <si>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</si>
  <si>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</si>
  <si>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</si>
  <si>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</si>
  <si>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</si>
  <si>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</si>
  <si>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</si>
  <si>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</si>
  <si>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</si>
  <si>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</si>
  <si>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</si>
  <si>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</si>
  <si>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</si>
  <si>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</si>
  <si>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</si>
  <si>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</si>
  <si>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</si>
  <si>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</si>
  <si>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</si>
  <si>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</si>
  <si>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</si>
  <si>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</si>
  <si>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</si>
  <si>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</si>
  <si>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</si>
  <si>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</si>
  <si>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</si>
  <si>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</si>
  <si>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</si>
  <si>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</si>
  <si>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</si>
  <si>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</si>
  <si>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</si>
  <si>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</si>
  <si>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</si>
  <si>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</si>
  <si>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</si>
  <si>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</si>
  <si>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</si>
  <si>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</si>
  <si>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</si>
  <si>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</si>
  <si>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</si>
  <si>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</si>
  <si>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</si>
  <si>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</si>
  <si>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</si>
  <si>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</si>
  <si>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</si>
  <si>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</si>
  <si>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</si>
  <si>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</si>
  <si>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</si>
  <si>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</si>
  <si>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</si>
  <si>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</si>
  <si>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</si>
  <si>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</si>
  <si>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</si>
  <si>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</si>
  <si>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</si>
  <si>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</si>
  <si>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</si>
  <si>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</si>
  <si>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</si>
  <si>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</si>
  <si>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</si>
  <si>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</si>
  <si>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</si>
  <si>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</si>
  <si>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</si>
  <si>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</si>
  <si>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</si>
  <si>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</si>
  <si>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</si>
  <si>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</si>
  <si>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</si>
  <si>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</si>
  <si>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</si>
  <si>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</si>
  <si>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</si>
  <si>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</si>
  <si>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</si>
  <si>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</si>
  <si>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</si>
  <si>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</si>
  <si>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</si>
  <si>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</si>
  <si>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</si>
  <si>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</si>
  <si>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</si>
  <si>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</si>
  <si>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</si>
  <si>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</si>
  <si>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</si>
  <si>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</si>
  <si>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</si>
  <si>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</si>
  <si>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</si>
  <si>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</si>
  <si>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</si>
  <si>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</si>
  <si>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</si>
  <si>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</si>
  <si>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</si>
  <si>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</si>
  <si>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</si>
  <si>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</si>
  <si>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</si>
  <si>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</si>
  <si>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</si>
  <si>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</si>
  <si>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</si>
  <si>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</si>
  <si>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</si>
  <si>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</si>
  <si>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</si>
  <si>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</si>
  <si>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</si>
  <si>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</si>
  <si>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</si>
  <si>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</si>
  <si>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</si>
  <si>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</si>
  <si>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</si>
  <si>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</si>
  <si>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</si>
  <si>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</si>
  <si>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</si>
  <si>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</si>
  <si>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</si>
  <si>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</si>
  <si>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</si>
  <si>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</si>
  <si>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</si>
  <si>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</si>
  <si>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</si>
  <si>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</si>
  <si>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</si>
  <si>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</si>
  <si>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</si>
  <si>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</si>
  <si>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</si>
  <si>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</si>
  <si>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</si>
  <si>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</si>
  <si>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</si>
  <si>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</si>
  <si>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</si>
  <si>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</si>
  <si>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</si>
  <si>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</si>
  <si>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</si>
  <si>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</si>
  <si>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</si>
  <si>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</si>
  <si>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</si>
  <si>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</si>
  <si>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</si>
  <si>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</si>
  <si>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</si>
  <si>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</si>
  <si>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</si>
  <si>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</si>
  <si>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</si>
  <si>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</si>
  <si>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</si>
  <si>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</si>
  <si>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</si>
  <si>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</si>
  <si>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</si>
  <si>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</si>
  <si>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</si>
  <si>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</si>
  <si>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</si>
  <si>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</si>
  <si>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</si>
  <si>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</si>
  <si>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</si>
  <si>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</si>
  <si>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</si>
  <si>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</si>
  <si>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</si>
  <si>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</si>
  <si>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</si>
  <si>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</si>
  <si>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</si>
  <si>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</si>
  <si>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</si>
  <si>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</si>
  <si>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</si>
  <si>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</si>
  <si>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</si>
  <si>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</si>
  <si>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</si>
  <si>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</si>
  <si>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</si>
  <si>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</si>
  <si>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</si>
  <si>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</si>
  <si>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</si>
  <si>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</si>
  <si>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</si>
  <si>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</si>
  <si>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</si>
  <si>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</si>
  <si>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</si>
  <si>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</si>
  <si>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</si>
  <si>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</si>
  <si>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</si>
  <si>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</si>
  <si>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</si>
  <si>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</si>
  <si>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</si>
  <si>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</si>
  <si>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</si>
  <si>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</si>
  <si>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</si>
  <si>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</si>
  <si>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</si>
  <si>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</si>
  <si>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</si>
  <si>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</si>
  <si>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</si>
  <si>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</si>
  <si>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</si>
  <si>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</si>
  <si>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</si>
  <si>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</si>
  <si>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</si>
  <si>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</si>
  <si>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</si>
  <si>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</si>
  <si>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</si>
  <si>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</si>
  <si>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</si>
  <si>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</si>
  <si>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</si>
  <si>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</si>
  <si>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</si>
  <si>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</si>
  <si>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</si>
  <si>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</si>
  <si>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</si>
  <si>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</si>
  <si>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</si>
  <si>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</si>
  <si>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</si>
  <si>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</si>
  <si>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</si>
  <si>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</si>
  <si>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</si>
  <si>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</si>
  <si>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</si>
  <si>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</si>
  <si>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</si>
  <si>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</si>
  <si>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</si>
  <si>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</si>
  <si>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</si>
  <si>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</si>
  <si>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</si>
  <si>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</si>
  <si>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</si>
  <si>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</si>
  <si>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</si>
  <si>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</si>
  <si>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</si>
  <si>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</si>
  <si>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</si>
  <si>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</si>
  <si>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</si>
  <si>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</si>
  <si>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</si>
  <si>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</si>
  <si>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</si>
  <si>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</si>
  <si>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</si>
  <si>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</si>
  <si>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</si>
  <si>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</si>
  <si>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</si>
  <si>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</si>
  <si>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</si>
  <si>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</si>
  <si>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</si>
  <si>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</si>
  <si>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</si>
  <si>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</si>
  <si>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</si>
  <si>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</si>
  <si>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</si>
  <si>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</si>
  <si>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</si>
  <si>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</si>
  <si>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</si>
  <si>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</si>
  <si>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</si>
  <si>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</si>
  <si>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</si>
  <si>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</si>
  <si>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</si>
  <si>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</si>
  <si>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</si>
  <si>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</si>
  <si>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</si>
  <si>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</si>
  <si>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</si>
  <si>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</si>
  <si>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</si>
  <si>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</si>
  <si>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</si>
  <si>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</si>
  <si>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</si>
  <si>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</si>
  <si>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</si>
  <si>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</si>
  <si>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</si>
  <si>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</si>
  <si>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</si>
  <si>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</si>
  <si>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</si>
  <si>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</si>
  <si>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</si>
  <si>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</si>
  <si>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</si>
  <si>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</si>
  <si>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</si>
  <si>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</si>
  <si>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</si>
  <si>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</si>
  <si>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</si>
  <si>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</si>
  <si>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</si>
  <si>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</si>
  <si>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</si>
  <si>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</si>
  <si>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</si>
  <si>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</si>
  <si>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</si>
  <si>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</si>
  <si>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</si>
  <si>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</si>
  <si>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</si>
  <si>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</si>
  <si>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</si>
  <si>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</si>
  <si>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</si>
  <si>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</si>
  <si>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</si>
  <si>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</si>
  <si>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</si>
  <si>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</si>
  <si>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</si>
  <si>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</si>
  <si>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</si>
  <si>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</si>
  <si>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</si>
  <si>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</si>
  <si>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</si>
  <si>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</si>
  <si>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</si>
  <si>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</si>
  <si>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</si>
  <si>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</si>
  <si>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</si>
  <si>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</si>
  <si>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</si>
  <si>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</si>
  <si>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</si>
  <si>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</si>
  <si>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</si>
  <si>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</si>
  <si>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</si>
  <si>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</si>
  <si>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</si>
  <si>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</si>
  <si>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</si>
  <si>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</si>
  <si>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</si>
  <si>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</si>
  <si>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</si>
  <si>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</si>
  <si>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</si>
  <si>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</si>
  <si>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</si>
  <si>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</si>
  <si>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</si>
  <si>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</si>
  <si>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</si>
  <si>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</si>
  <si>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</si>
  <si>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</si>
  <si>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</si>
  <si>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</si>
  <si>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</si>
  <si>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</si>
  <si>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</si>
  <si>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</si>
  <si>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</si>
  <si>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</si>
  <si>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</si>
  <si>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</si>
  <si>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</si>
  <si>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</si>
  <si>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</si>
  <si>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</si>
  <si>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</si>
  <si>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</si>
  <si>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</si>
  <si>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</si>
  <si>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</si>
  <si>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</si>
  <si>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</si>
  <si>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</si>
  <si>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</si>
  <si>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</si>
  <si>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</si>
  <si>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</si>
  <si>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</si>
  <si>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</si>
  <si>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</si>
  <si>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</si>
  <si>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</si>
  <si>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</si>
  <si>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</si>
  <si>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</si>
  <si>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</si>
  <si>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</si>
  <si>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</si>
  <si>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</si>
  <si>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</si>
  <si>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</si>
  <si>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</si>
  <si>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</si>
  <si>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</si>
  <si>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</si>
  <si>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</si>
  <si>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</si>
  <si>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</si>
  <si>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</si>
  <si>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</si>
  <si>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</si>
  <si>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</si>
  <si>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</si>
  <si>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</si>
  <si>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</si>
  <si>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</si>
  <si>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</si>
  <si>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</si>
  <si>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</si>
  <si>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</si>
  <si>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</si>
  <si>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</si>
  <si>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</si>
  <si>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</si>
  <si>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</si>
  <si>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</si>
  <si>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</si>
  <si>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</si>
  <si>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</si>
  <si>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</si>
  <si>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</si>
  <si>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</si>
  <si>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</si>
  <si>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</si>
  <si>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</si>
  <si>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</si>
  <si>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</si>
  <si>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</si>
  <si>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</si>
  <si>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</si>
  <si>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</si>
  <si>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</si>
  <si>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</si>
  <si>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</si>
  <si>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</si>
  <si>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</si>
  <si>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</si>
  <si>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</si>
  <si>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</si>
  <si>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</si>
  <si>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</si>
  <si>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</si>
  <si>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</si>
  <si>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</si>
  <si>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</si>
  <si>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</si>
  <si>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</si>
  <si>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</si>
  <si>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</si>
  <si>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</si>
  <si>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</si>
  <si>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</si>
  <si>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</si>
  <si>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</si>
  <si>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</si>
  <si>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</si>
  <si>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</si>
  <si>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</si>
  <si>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</si>
  <si>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</si>
  <si>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</si>
  <si>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</si>
  <si>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</si>
  <si>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</si>
  <si>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</si>
  <si>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</si>
  <si>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</si>
  <si>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</si>
  <si>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</si>
  <si>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</si>
  <si>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</si>
  <si>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</si>
  <si>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</si>
  <si>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</si>
  <si>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</si>
  <si>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</si>
  <si>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</si>
  <si>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</si>
  <si>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</si>
  <si>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</si>
  <si>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</si>
  <si>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</si>
  <si>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</si>
  <si>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</si>
  <si>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</si>
  <si>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</si>
  <si>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</si>
  <si>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</si>
  <si>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</si>
  <si>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</si>
  <si>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</si>
  <si>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</si>
  <si>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</si>
  <si>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</si>
  <si>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</si>
  <si>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</si>
  <si>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</si>
  <si>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</si>
  <si>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</si>
  <si>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</si>
  <si>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</si>
  <si>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</si>
  <si>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</si>
  <si>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</si>
  <si>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</si>
  <si>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</si>
  <si>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</si>
  <si>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</si>
  <si>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</si>
  <si>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</si>
  <si>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</si>
  <si>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</si>
  <si>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</si>
  <si>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</si>
  <si>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</si>
  <si>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</si>
  <si>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</si>
  <si>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</si>
  <si>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</si>
  <si>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</si>
  <si>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</si>
  <si>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</si>
  <si>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</si>
  <si>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</si>
  <si>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</si>
  <si>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</si>
  <si>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</si>
  <si>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</si>
  <si>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</si>
  <si>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</si>
  <si>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</si>
  <si>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</si>
  <si>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</si>
  <si>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</si>
  <si>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</si>
  <si>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</si>
  <si>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</si>
  <si>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</si>
  <si>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</si>
  <si>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</si>
  <si>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</si>
  <si>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</si>
  <si>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</si>
  <si>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</si>
  <si>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</si>
  <si>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</si>
  <si>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</si>
  <si>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</si>
  <si>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</si>
  <si>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</si>
  <si>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</si>
  <si>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</si>
  <si>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</si>
  <si>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</si>
  <si>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</si>
  <si>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</si>
  <si>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</si>
  <si>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</si>
  <si>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</si>
  <si>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</si>
  <si>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</si>
  <si>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</si>
  <si>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</si>
  <si>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</si>
  <si>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</si>
  <si>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</si>
  <si>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</si>
  <si>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</si>
  <si>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</si>
  <si>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</si>
  <si>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</si>
  <si>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</si>
  <si>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</si>
  <si>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</si>
  <si>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</si>
  <si>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</si>
  <si>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</si>
  <si>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</si>
  <si>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</si>
  <si>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</si>
  <si>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</si>
  <si>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</si>
  <si>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</si>
  <si>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</si>
  <si>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</si>
  <si>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</si>
  <si>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</si>
  <si>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</si>
  <si>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</si>
  <si>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</si>
  <si>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</si>
  <si>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</si>
  <si>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</si>
  <si>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</si>
  <si>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</si>
  <si>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</si>
  <si>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</si>
  <si>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</si>
  <si>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</si>
  <si>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</si>
  <si>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</si>
  <si>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</si>
  <si>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</si>
  <si>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</si>
  <si>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</si>
  <si>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</si>
  <si>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</si>
  <si>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</si>
  <si>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</si>
  <si>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</si>
  <si>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</si>
  <si>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</si>
  <si>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</si>
  <si>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</si>
  <si>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</si>
  <si>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</si>
  <si>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</si>
  <si>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</si>
  <si>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</si>
  <si>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</si>
  <si>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</si>
  <si>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</si>
  <si>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</si>
  <si>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</si>
  <si>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</si>
  <si>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</si>
  <si>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</si>
  <si>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</si>
  <si>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</si>
  <si>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</si>
  <si>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</si>
  <si>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</si>
  <si>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</si>
  <si>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</si>
  <si>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</si>
  <si>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</si>
  <si>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</si>
  <si>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</si>
  <si>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</si>
  <si>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</si>
  <si>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</si>
  <si>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</si>
  <si>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</si>
  <si>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</si>
  <si>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</si>
  <si>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</si>
  <si>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</si>
  <si>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</si>
  <si>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</si>
  <si>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</si>
  <si>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</si>
  <si>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</si>
  <si>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</si>
  <si>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</si>
  <si>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</si>
  <si>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</si>
  <si>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</si>
  <si>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</si>
  <si>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</si>
  <si>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</si>
  <si>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</si>
  <si>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</si>
  <si>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</si>
  <si>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</si>
  <si>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</si>
  <si>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</si>
  <si>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</si>
  <si>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</si>
  <si>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</si>
  <si>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</si>
  <si>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</si>
  <si>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</si>
  <si>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</si>
  <si>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</si>
  <si>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</si>
  <si>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</si>
  <si>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</si>
  <si>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</si>
  <si>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</si>
  <si>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</si>
  <si>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</si>
  <si>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</si>
  <si>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</si>
  <si>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</si>
  <si>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</si>
  <si>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</si>
  <si>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</si>
  <si>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</si>
  <si>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</si>
  <si>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</si>
  <si>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</si>
  <si>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</si>
  <si>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</si>
  <si>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</si>
  <si>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</si>
  <si>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</si>
  <si>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</si>
  <si>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</si>
  <si>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</si>
  <si>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</si>
  <si>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</si>
  <si>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</si>
  <si>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</si>
  <si>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</si>
  <si>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</si>
  <si>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</si>
  <si>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</si>
  <si>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</si>
  <si>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</si>
  <si>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</si>
  <si>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</si>
  <si>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</si>
  <si>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</si>
  <si>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</si>
  <si>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</si>
  <si>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</si>
  <si>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</si>
  <si>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</si>
  <si>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</si>
  <si>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</si>
  <si>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</si>
  <si>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</si>
  <si>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</si>
  <si>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</si>
  <si>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</si>
  <si>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</si>
  <si>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</si>
  <si>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</si>
  <si>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</si>
  <si>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</si>
  <si>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</si>
  <si>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</si>
  <si>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</si>
  <si>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</si>
  <si>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</si>
  <si>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</si>
  <si>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</si>
  <si>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</si>
  <si>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</si>
  <si>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</si>
  <si>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</si>
  <si>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</si>
  <si>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</si>
  <si>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</si>
  <si>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</si>
  <si>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</si>
  <si>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</si>
  <si>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</si>
  <si>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</si>
  <si>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</si>
  <si>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</si>
  <si>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</si>
  <si>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</si>
  <si>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</si>
  <si>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</si>
  <si>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</si>
  <si>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</si>
  <si>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</si>
  <si>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</si>
  <si>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</si>
  <si>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</si>
  <si>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</si>
  <si>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</si>
  <si>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</si>
  <si>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</si>
  <si>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</si>
  <si>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</si>
  <si>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</si>
  <si>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</si>
  <si>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</si>
  <si>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</si>
  <si>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</si>
  <si>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</si>
  <si>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</si>
  <si>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</si>
  <si>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</si>
  <si>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</si>
  <si>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</si>
  <si>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</si>
  <si>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</si>
  <si>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</si>
  <si>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</si>
  <si>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</si>
  <si>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</si>
  <si>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</si>
  <si>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</si>
  <si>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</si>
  <si>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</si>
  <si>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</si>
  <si>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</si>
  <si>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</si>
  <si>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</si>
  <si>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</si>
  <si>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</si>
  <si>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</si>
  <si>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</si>
  <si>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</si>
  <si>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</si>
  <si>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</si>
  <si>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</si>
  <si>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</si>
  <si>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</si>
  <si>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</si>
  <si>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</si>
  <si>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</si>
  <si>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</si>
  <si>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</si>
  <si>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</si>
  <si>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</si>
  <si>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</si>
  <si>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</si>
  <si>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</si>
  <si>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</si>
  <si>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</si>
  <si>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</si>
  <si>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</si>
  <si>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</si>
  <si>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</si>
  <si>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</si>
  <si>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</si>
  <si>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</si>
  <si>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</si>
  <si>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</si>
  <si>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</si>
  <si>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</si>
  <si>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</si>
  <si>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</si>
  <si>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</si>
  <si>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</si>
  <si>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</si>
  <si>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</si>
  <si>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</si>
  <si>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</si>
  <si>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</si>
  <si>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</si>
  <si>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</si>
  <si>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</si>
  <si>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</si>
  <si>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</si>
  <si>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</si>
  <si>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</si>
  <si>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</si>
  <si>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</si>
  <si>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</si>
  <si>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</si>
  <si>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</si>
  <si>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</si>
  <si>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</si>
  <si>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</si>
  <si>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</si>
  <si>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</si>
  <si>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</si>
  <si>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</si>
  <si>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</si>
  <si>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</si>
  <si>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</si>
  <si>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</si>
  <si>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</si>
  <si>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</si>
  <si>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</si>
  <si>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</si>
  <si>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</si>
  <si>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</si>
  <si>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</si>
  <si>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</si>
  <si>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</si>
  <si>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</si>
  <si>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</si>
  <si>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</si>
  <si>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</si>
  <si>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</si>
  <si>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</si>
  <si>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</si>
  <si>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</si>
  <si>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</si>
  <si>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</si>
  <si>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</si>
  <si>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</si>
  <si>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</si>
  <si>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</si>
  <si>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</si>
  <si>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</si>
  <si>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</si>
  <si>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</si>
  <si>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</si>
  <si>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</si>
  <si>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</si>
  <si>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</si>
  <si>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</si>
  <si>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</si>
  <si>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</si>
  <si>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</si>
  <si>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</si>
  <si>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</si>
  <si>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</si>
  <si>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</si>
  <si>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</si>
  <si>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</si>
  <si>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</si>
  <si>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</si>
  <si>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</si>
  <si>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</si>
  <si>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</si>
  <si>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</si>
  <si>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</si>
  <si>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</si>
  <si>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</si>
  <si>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</si>
  <si>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</si>
  <si>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</si>
  <si>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</si>
  <si>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</si>
  <si>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</si>
  <si>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</si>
  <si>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</si>
  <si>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</si>
  <si>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</si>
  <si>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</si>
  <si>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</si>
  <si>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</si>
  <si>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</si>
  <si>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</si>
  <si>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</si>
  <si>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</si>
  <si>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</si>
  <si>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</si>
  <si>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</si>
  <si>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</si>
  <si>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</si>
  <si>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</si>
  <si>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</si>
  <si>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</si>
  <si>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</si>
  <si>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</si>
  <si>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</si>
  <si>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</si>
  <si>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</si>
  <si>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</si>
  <si>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</si>
  <si>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</si>
  <si>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</si>
  <si>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</si>
  <si>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</si>
  <si>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</si>
  <si>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</si>
  <si>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</si>
  <si>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</si>
  <si>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</si>
  <si>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</si>
  <si>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</si>
  <si>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</si>
  <si>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</si>
  <si>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</si>
  <si>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</si>
  <si>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</si>
  <si>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</si>
  <si>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</si>
  <si>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</si>
  <si>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</si>
  <si>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</si>
  <si>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</si>
  <si>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</si>
  <si>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</si>
  <si>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</si>
  <si>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</si>
  <si>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</si>
  <si>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</si>
  <si>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</si>
  <si>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</si>
  <si>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</si>
  <si>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</si>
  <si>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</si>
  <si>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</si>
  <si>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</si>
  <si>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</si>
  <si>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</si>
  <si>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</si>
  <si>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</si>
  <si>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</si>
  <si>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</si>
  <si>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</si>
  <si>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</si>
  <si>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</si>
  <si>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</si>
  <si>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</si>
  <si>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</si>
  <si>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</si>
  <si>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</si>
  <si>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</si>
  <si>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</si>
  <si>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</si>
  <si>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</si>
  <si>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</si>
  <si>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</si>
  <si>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</si>
  <si>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</si>
  <si>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</si>
  <si>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</si>
  <si>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</si>
  <si>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</si>
  <si>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</si>
  <si>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</si>
  <si>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</si>
  <si>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</si>
  <si>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</si>
  <si>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</si>
  <si>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</si>
  <si>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</si>
  <si>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</si>
  <si>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</si>
  <si>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</si>
  <si>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</si>
  <si>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</si>
  <si>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</si>
  <si>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</si>
  <si>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</si>
  <si>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</si>
  <si>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</si>
  <si>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</si>
  <si>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</si>
  <si>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</si>
  <si>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</si>
  <si>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</si>
  <si>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</si>
  <si>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</si>
  <si>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</si>
  <si>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</si>
  <si>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</si>
  <si>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</si>
  <si>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</si>
  <si>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</si>
  <si>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</si>
  <si>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</si>
  <si>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</si>
  <si>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</si>
  <si>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</si>
  <si>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</si>
  <si>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</si>
  <si>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</si>
  <si>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</si>
  <si>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</si>
  <si>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</si>
  <si>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</si>
  <si>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</si>
  <si>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</si>
  <si>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</si>
  <si>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</si>
  <si>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</si>
  <si>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</si>
  <si>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</si>
  <si>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</si>
  <si>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</si>
  <si>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</si>
  <si>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</si>
  <si>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</si>
  <si>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</si>
  <si>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</si>
  <si>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</si>
  <si>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</si>
  <si>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</si>
  <si>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</si>
  <si>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</si>
  <si>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</si>
  <si>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</si>
  <si>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</si>
  <si>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</si>
  <si>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</si>
  <si>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</si>
  <si>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</si>
  <si>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</si>
  <si>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</si>
  <si>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</si>
  <si>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</si>
  <si>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</si>
  <si>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</si>
  <si>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</si>
  <si>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</si>
  <si>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</si>
  <si>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</si>
  <si>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</si>
  <si>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</si>
  <si>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</si>
  <si>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</si>
  <si>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</si>
  <si>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</si>
  <si>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</si>
  <si>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</si>
  <si>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</si>
  <si>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</si>
  <si>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</si>
  <si>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</si>
  <si>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</si>
  <si>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</si>
  <si>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</si>
  <si>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</si>
  <si>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</si>
  <si>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</si>
  <si>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</si>
  <si>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</si>
  <si>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</si>
  <si>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</si>
  <si>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</si>
  <si>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</si>
  <si>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</si>
  <si>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</si>
  <si>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</si>
  <si>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</si>
  <si>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</si>
  <si>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</si>
  <si>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</si>
  <si>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</si>
  <si>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</si>
  <si>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</si>
  <si>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</si>
  <si>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</si>
  <si>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</si>
  <si>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</si>
  <si>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</si>
  <si>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</si>
  <si>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</si>
  <si>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</si>
  <si>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</si>
  <si>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</si>
  <si>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</si>
  <si>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</si>
  <si>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</si>
  <si>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</si>
  <si>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</si>
  <si>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</si>
  <si>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</si>
  <si>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</si>
  <si>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</si>
  <si>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</si>
  <si>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</si>
  <si>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</si>
  <si>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</si>
  <si>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</si>
  <si>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</si>
  <si>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</si>
  <si>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</si>
  <si>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</si>
  <si>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</si>
  <si>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</si>
  <si>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</si>
  <si>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</si>
  <si>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</si>
  <si>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</si>
  <si>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</si>
  <si>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</si>
  <si>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</si>
  <si>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</si>
  <si>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</si>
  <si>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</si>
  <si>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</si>
  <si>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</si>
  <si>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</si>
  <si>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</si>
  <si>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</si>
  <si>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</si>
  <si>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</si>
  <si>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</si>
  <si>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</si>
  <si>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</si>
  <si>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</si>
  <si>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</si>
  <si>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</si>
  <si>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</si>
  <si>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</si>
  <si>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</si>
  <si>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</si>
  <si>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</si>
  <si>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</si>
  <si>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</si>
  <si>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</si>
  <si>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</si>
  <si>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</si>
  <si>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</si>
  <si>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</si>
  <si>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</si>
  <si>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</si>
  <si>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</si>
  <si>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</si>
  <si>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</si>
  <si>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</si>
  <si>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</si>
  <si>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</si>
  <si>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</si>
  <si>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</si>
  <si>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</si>
  <si>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</si>
  <si>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</si>
  <si>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</si>
  <si>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</si>
  <si>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</si>
  <si>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</si>
  <si>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</si>
  <si>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</si>
  <si>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</si>
  <si>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</si>
  <si>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</si>
  <si>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</si>
  <si>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</si>
  <si>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</si>
  <si>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</si>
  <si>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</si>
  <si>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</si>
  <si>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</si>
  <si>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</si>
  <si>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</si>
  <si>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</si>
  <si>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</si>
  <si>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</si>
  <si>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</si>
  <si>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</si>
  <si>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</si>
  <si>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</si>
  <si>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</si>
  <si>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</si>
  <si>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</si>
  <si>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</si>
  <si>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</si>
  <si>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</si>
  <si>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</si>
  <si>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</si>
  <si>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</si>
  <si>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</si>
  <si>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</si>
  <si>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</si>
  <si>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</si>
  <si>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</si>
  <si>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</si>
  <si>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</si>
  <si>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</si>
  <si>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</si>
  <si>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</si>
  <si>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</si>
  <si>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</si>
  <si>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</si>
  <si>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</si>
  <si>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</si>
  <si>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</si>
  <si>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</si>
  <si>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</si>
  <si>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</si>
  <si>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</si>
  <si>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</si>
  <si>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</si>
  <si>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</si>
  <si>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</si>
  <si>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</si>
  <si>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</si>
  <si>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</si>
  <si>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</si>
  <si>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</si>
  <si>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</si>
  <si>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</si>
  <si>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</si>
  <si>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</si>
  <si>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</si>
  <si>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</si>
  <si>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</si>
  <si>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</si>
  <si>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</si>
  <si>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</si>
  <si>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</si>
  <si>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</si>
  <si>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</si>
  <si>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</si>
  <si>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</si>
  <si>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</si>
  <si>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</si>
  <si>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</si>
  <si>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</si>
  <si>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</si>
  <si>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</si>
  <si>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</si>
  <si>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</si>
  <si>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</si>
  <si>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</si>
  <si>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</si>
  <si>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</si>
  <si>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</si>
  <si>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</si>
  <si>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</si>
  <si>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</si>
  <si>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</si>
  <si>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</si>
  <si>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</si>
  <si>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</si>
  <si>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</si>
  <si>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</si>
  <si>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</si>
  <si>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</si>
  <si>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</si>
  <si>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</si>
  <si>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</si>
  <si>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</si>
  <si>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</si>
  <si>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</si>
  <si>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</si>
  <si>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</si>
  <si>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</si>
  <si>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</si>
  <si>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</si>
  <si>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</si>
  <si>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</si>
  <si>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</si>
  <si>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</si>
  <si>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</si>
  <si>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</si>
  <si>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</si>
  <si>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</si>
  <si>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</si>
  <si>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</si>
  <si>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</si>
  <si>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</si>
  <si>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</si>
  <si>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</si>
  <si>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</si>
  <si>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</si>
  <si>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</si>
  <si>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</si>
  <si>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</si>
  <si>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</si>
  <si>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</si>
  <si>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</si>
  <si>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</si>
  <si>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</si>
  <si>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</si>
  <si>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</si>
  <si>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</si>
  <si>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</si>
  <si>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</si>
  <si>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</si>
  <si>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</si>
  <si>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</si>
  <si>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</si>
  <si>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</si>
  <si>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</si>
  <si>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</si>
  <si>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</si>
  <si>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</si>
  <si>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</si>
  <si>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</si>
  <si>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</si>
  <si>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</si>
  <si>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</si>
  <si>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</si>
  <si>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</si>
  <si>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</si>
  <si>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</si>
  <si>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</si>
  <si>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</si>
  <si>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</si>
  <si>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</si>
  <si>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</si>
  <si>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</si>
  <si>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</si>
  <si>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</si>
  <si>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</si>
  <si>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</si>
  <si>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</si>
  <si>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</si>
  <si>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</si>
  <si>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</si>
  <si>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</si>
  <si>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</si>
  <si>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</si>
  <si>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</si>
  <si>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</si>
  <si>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</si>
  <si>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</si>
  <si>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</si>
  <si>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</si>
  <si>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</si>
  <si>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</si>
  <si>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</si>
  <si>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</si>
  <si>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</si>
  <si>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</si>
  <si>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</si>
  <si>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</si>
  <si>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</si>
  <si>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</si>
  <si>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</si>
  <si>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</si>
  <si>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</si>
  <si>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</si>
  <si>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</si>
  <si>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</si>
  <si>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</si>
  <si>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</si>
  <si>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</si>
  <si>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</si>
  <si>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</si>
  <si>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</si>
  <si>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</si>
  <si>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</si>
  <si>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</si>
  <si>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</si>
  <si>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</si>
  <si>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</si>
  <si>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</si>
  <si>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</si>
  <si>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</si>
  <si>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</si>
  <si>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</si>
  <si>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</si>
  <si>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</si>
  <si>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</si>
  <si>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</si>
  <si>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</si>
  <si>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</si>
  <si>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</si>
  <si>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</si>
  <si>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</si>
  <si>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</si>
  <si>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</si>
  <si>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</si>
  <si>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</si>
  <si>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</si>
  <si>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</si>
  <si>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</si>
  <si>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</si>
  <si>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</si>
  <si>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</si>
  <si>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</si>
  <si>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</si>
  <si>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</si>
  <si>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</si>
  <si>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</si>
  <si>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</si>
  <si>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</si>
  <si>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</si>
  <si>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</si>
  <si>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</si>
  <si>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</si>
  <si>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</si>
  <si>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</si>
  <si>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</si>
  <si>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</si>
  <si>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</si>
  <si>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</si>
  <si>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</si>
  <si>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</si>
  <si>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</si>
  <si>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</si>
  <si>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</si>
  <si>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</si>
  <si>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</si>
  <si>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</si>
  <si>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</si>
  <si>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</si>
  <si>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</si>
  <si>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</si>
  <si>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</si>
  <si>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</si>
  <si>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</si>
  <si>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</si>
  <si>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</si>
  <si>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</si>
  <si>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</si>
  <si>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</si>
  <si>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</si>
  <si>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</si>
  <si>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</si>
  <si>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</si>
  <si>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</si>
  <si>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</si>
  <si>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</si>
  <si>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</si>
  <si>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</si>
  <si>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</si>
  <si>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</si>
  <si>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</si>
  <si>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</si>
  <si>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</si>
  <si>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</si>
  <si>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</si>
  <si>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</si>
  <si>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</si>
  <si>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</si>
  <si>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</si>
  <si>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</si>
  <si>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</si>
  <si>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</si>
  <si>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</si>
  <si>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</si>
  <si>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</si>
  <si>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</si>
  <si>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</si>
  <si>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</si>
  <si>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</si>
  <si>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</si>
  <si>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</si>
  <si>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</si>
  <si>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</si>
  <si>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</si>
  <si>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</si>
  <si>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</si>
  <si>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</si>
  <si>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</si>
  <si>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</si>
  <si>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</si>
  <si>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</si>
  <si>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</si>
  <si>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</si>
  <si>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</si>
  <si>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</si>
  <si>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</si>
  <si>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</si>
  <si>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</si>
  <si>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</si>
  <si>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</si>
  <si>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</si>
  <si>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</si>
  <si>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</si>
  <si>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</si>
  <si>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</si>
  <si>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</si>
  <si>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</si>
  <si>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</si>
  <si>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</si>
  <si>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</si>
  <si>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</si>
  <si>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</si>
  <si>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</si>
  <si>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</si>
  <si>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</si>
  <si>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</si>
  <si>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</si>
  <si>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</si>
  <si>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</si>
  <si>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</si>
  <si>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</si>
  <si>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</si>
  <si>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</si>
  <si>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</si>
  <si>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</si>
  <si>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</si>
  <si>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</si>
  <si>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</si>
  <si>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</si>
  <si>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</si>
  <si>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</si>
  <si>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</si>
  <si>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</si>
  <si>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</si>
  <si>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</si>
  <si>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</si>
  <si>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</si>
  <si>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</si>
  <si>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</si>
  <si>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</si>
  <si>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</si>
  <si>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</si>
  <si>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</si>
  <si>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</si>
  <si>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</si>
  <si>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</si>
  <si>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</si>
  <si>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</si>
  <si>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</si>
  <si>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</si>
  <si>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</si>
  <si>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</si>
  <si>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</si>
  <si>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</si>
  <si>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</si>
  <si>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</si>
  <si>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</si>
  <si>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</si>
  <si>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</si>
  <si>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</si>
  <si>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</si>
  <si>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</si>
  <si>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</si>
  <si>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</si>
  <si>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</si>
  <si>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</si>
  <si>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</si>
  <si>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</si>
  <si>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</si>
  <si>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</si>
  <si>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</si>
  <si>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</si>
  <si>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</si>
  <si>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</si>
  <si>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</si>
  <si>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</si>
  <si>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</si>
  <si>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</si>
  <si>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</si>
  <si>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</si>
  <si>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</si>
  <si>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</si>
  <si>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</si>
  <si>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</si>
  <si>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</si>
  <si>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</si>
  <si>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</si>
  <si>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</si>
  <si>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</si>
  <si>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</si>
  <si>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</si>
  <si>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</si>
  <si>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</si>
  <si>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</si>
  <si>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</si>
  <si>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</si>
  <si>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</si>
  <si>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</si>
  <si>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</si>
  <si>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</si>
  <si>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</si>
  <si>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</si>
  <si>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</si>
  <si>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</si>
  <si>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</si>
  <si>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</si>
  <si>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</si>
  <si>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</si>
  <si>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</si>
  <si>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</si>
  <si>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</si>
  <si>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</si>
  <si>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</si>
  <si>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</si>
  <si>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</si>
  <si>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</si>
  <si>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</si>
  <si>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</si>
  <si>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</si>
  <si>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</si>
  <si>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</si>
  <si>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</si>
  <si>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</si>
  <si>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</si>
  <si>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</si>
  <si>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</si>
  <si>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</si>
  <si>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</si>
  <si>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</si>
  <si>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</si>
  <si>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</si>
  <si>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</si>
  <si>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</si>
  <si>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</si>
  <si>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</si>
  <si>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</si>
  <si>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</si>
  <si>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</si>
  <si>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</si>
  <si>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</si>
  <si>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</si>
  <si>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</si>
  <si>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</si>
  <si>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</si>
  <si>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</si>
  <si>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</si>
  <si>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</si>
  <si>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</si>
  <si>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</si>
  <si>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</si>
  <si>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</si>
  <si>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</si>
  <si>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</si>
  <si>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</si>
  <si>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</si>
  <si>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</si>
  <si>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</si>
  <si>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</si>
  <si>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</si>
  <si>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</si>
  <si>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</si>
  <si>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</si>
  <si>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</si>
  <si>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</si>
  <si>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</si>
  <si>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</si>
  <si>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</si>
  <si>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</si>
  <si>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</si>
  <si>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</si>
  <si>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</si>
  <si>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</si>
  <si>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</si>
  <si>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</si>
  <si>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</si>
  <si>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</si>
  <si>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</si>
  <si>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</si>
  <si>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</si>
  <si>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</si>
  <si>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</si>
  <si>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</si>
  <si>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</si>
  <si>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</si>
  <si>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</si>
  <si>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</si>
  <si>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</si>
  <si>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</si>
  <si>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</si>
  <si>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</si>
  <si>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</si>
  <si>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</si>
  <si>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</si>
  <si>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</si>
  <si>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</si>
  <si>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</si>
  <si>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</si>
  <si>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</si>
  <si>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</si>
  <si>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</si>
  <si>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</si>
  <si>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</si>
  <si>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</si>
  <si>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</si>
  <si>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</si>
  <si>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</si>
  <si>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</si>
  <si>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</si>
  <si>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</si>
  <si>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</si>
  <si>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</si>
  <si>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</si>
  <si>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</si>
  <si>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</si>
  <si>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</si>
  <si>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</si>
  <si>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</si>
  <si>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</si>
  <si>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</si>
  <si>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</si>
  <si>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</si>
  <si>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</si>
  <si>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</si>
  <si>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</si>
  <si>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</si>
  <si>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</si>
  <si>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</si>
  <si>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</si>
  <si>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</si>
  <si>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</si>
  <si>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</si>
  <si>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</si>
  <si>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</si>
  <si>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</si>
  <si>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</si>
  <si>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</si>
  <si>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</si>
  <si>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</si>
  <si>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</si>
  <si>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</si>
  <si>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</si>
  <si>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</si>
  <si>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</si>
  <si>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</si>
  <si>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</si>
  <si>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</si>
  <si>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</si>
  <si>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</si>
  <si>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</si>
  <si>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</si>
  <si>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</si>
  <si>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</si>
  <si>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</si>
  <si>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</si>
  <si>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</si>
  <si>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</si>
  <si>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</si>
  <si>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</si>
  <si>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</si>
  <si>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</si>
  <si>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</si>
  <si>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</si>
  <si>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</si>
  <si>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</si>
  <si>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</si>
  <si>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</si>
  <si>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</si>
  <si>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</si>
  <si>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</si>
  <si>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</si>
  <si>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</si>
  <si>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</si>
  <si>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</si>
  <si>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</si>
  <si>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</si>
  <si>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</si>
  <si>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</si>
  <si>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</si>
  <si>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</si>
  <si>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</si>
  <si>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</si>
  <si>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</si>
  <si>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</si>
  <si>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</si>
  <si>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</si>
  <si>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</si>
  <si>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</si>
  <si>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</si>
  <si>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</si>
  <si>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</si>
  <si>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</si>
  <si>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</si>
  <si>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</si>
  <si>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</si>
  <si>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</si>
  <si>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</si>
  <si>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</si>
  <si>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</si>
  <si>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</si>
  <si>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</si>
  <si>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</si>
  <si>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</si>
  <si>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</si>
  <si>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</si>
  <si>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</si>
  <si>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</si>
  <si>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</si>
  <si>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</si>
  <si>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</si>
  <si>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</si>
  <si>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</si>
  <si>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</si>
  <si>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</si>
  <si>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</si>
  <si>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</si>
  <si>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</si>
  <si>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</si>
  <si>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</si>
  <si>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</si>
  <si>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</si>
  <si>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</si>
  <si>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</si>
  <si>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</si>
  <si>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</si>
  <si>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</si>
  <si>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</si>
  <si>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</si>
  <si>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</si>
  <si>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</si>
  <si>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</si>
  <si>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</si>
  <si>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</si>
  <si>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</si>
  <si>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</si>
  <si>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</si>
  <si>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</si>
  <si>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</si>
  <si>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</si>
  <si>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</si>
  <si>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</si>
  <si>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</si>
  <si>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</si>
  <si>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</si>
  <si>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</si>
  <si>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</si>
  <si>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</si>
  <si>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</si>
  <si>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</si>
  <si>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</si>
  <si>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</si>
  <si>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</si>
  <si>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</si>
  <si>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</si>
  <si>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</si>
  <si>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</si>
  <si>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</si>
  <si>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</si>
  <si>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</si>
  <si>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</si>
  <si>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</si>
  <si>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</si>
  <si>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</si>
  <si>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</si>
  <si>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</si>
  <si>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</si>
  <si>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</si>
  <si>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</si>
  <si>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</si>
  <si>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</si>
  <si>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</si>
  <si>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</si>
  <si>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</si>
  <si>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</si>
  <si>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</si>
  <si>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</si>
  <si>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</si>
  <si>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</si>
  <si>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</si>
  <si>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</si>
  <si>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</si>
  <si>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</si>
  <si>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</si>
  <si>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</si>
  <si>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</si>
  <si>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</si>
  <si>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</si>
  <si>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</si>
  <si>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</si>
  <si>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</si>
  <si>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</si>
  <si>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</si>
  <si>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</si>
  <si>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</si>
  <si>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</si>
  <si>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</si>
  <si>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</si>
  <si>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</si>
  <si>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</si>
  <si>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</si>
  <si>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</si>
  <si>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</si>
  <si>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</si>
  <si>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</si>
  <si>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</si>
  <si>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</si>
  <si>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</si>
  <si>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</si>
  <si>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</si>
  <si>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</si>
  <si>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</si>
  <si>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</si>
  <si>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</si>
  <si>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</si>
  <si>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</si>
  <si>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</si>
  <si>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</si>
  <si>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</si>
  <si>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</si>
  <si>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</si>
  <si>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</si>
  <si>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</si>
  <si>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</si>
  <si>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</si>
  <si>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</si>
  <si>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</si>
  <si>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</si>
  <si>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</si>
  <si>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</si>
  <si>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</si>
  <si>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</si>
  <si>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</si>
  <si>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</si>
  <si>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</si>
  <si>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</si>
  <si>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</si>
  <si>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</si>
  <si>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</si>
  <si>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</si>
  <si>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</si>
  <si>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</si>
  <si>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</si>
  <si>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</si>
  <si>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</si>
  <si>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</si>
  <si>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</si>
  <si>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</si>
  <si>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</si>
  <si>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</si>
  <si>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</si>
  <si>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</si>
  <si>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</si>
  <si>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</si>
  <si>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</si>
  <si>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</si>
  <si>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</si>
  <si>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</si>
  <si>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</si>
  <si>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</si>
  <si>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</si>
  <si>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</si>
  <si>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</si>
  <si>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</si>
  <si>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</si>
  <si>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</si>
  <si>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</si>
  <si>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</si>
  <si>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</si>
  <si>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</si>
  <si>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</si>
  <si>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</si>
  <si>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</si>
  <si>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</si>
  <si>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</si>
  <si>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</si>
  <si>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</si>
  <si>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</si>
  <si>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</si>
  <si>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</si>
  <si>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</si>
  <si>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</si>
  <si>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</si>
  <si>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</si>
  <si>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</si>
  <si>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</si>
  <si>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</si>
  <si>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</si>
  <si>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</si>
  <si>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</si>
  <si>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</si>
  <si>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</si>
  <si>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</si>
  <si>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</si>
  <si>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</si>
  <si>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</si>
  <si>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</si>
  <si>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</si>
  <si>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</si>
  <si>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</si>
  <si>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</si>
  <si>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</si>
  <si>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</si>
  <si>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</si>
  <si>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</si>
  <si>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</si>
  <si>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</si>
  <si>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</si>
  <si>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</si>
  <si>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</si>
  <si>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</si>
  <si>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</si>
  <si>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</si>
  <si>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</si>
  <si>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</si>
  <si>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</si>
  <si>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</si>
  <si>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</si>
  <si>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</si>
  <si>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</si>
  <si>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</si>
  <si>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</si>
  <si>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</si>
  <si>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</si>
  <si>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</si>
  <si>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</si>
  <si>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</si>
  <si>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</si>
  <si>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</si>
  <si>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</si>
  <si>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</si>
  <si>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</si>
  <si>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</si>
  <si>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</si>
  <si>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</si>
  <si>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</si>
  <si>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</si>
  <si>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</si>
  <si>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</si>
  <si>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</si>
  <si>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</si>
  <si>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</si>
  <si>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</si>
  <si>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</si>
  <si>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</si>
  <si>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</si>
  <si>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</si>
  <si>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</si>
  <si>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</si>
  <si>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</si>
  <si>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</si>
  <si>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</si>
  <si>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</si>
  <si>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</si>
  <si>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</si>
  <si>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</si>
  <si>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</si>
  <si>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</si>
  <si>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</si>
  <si>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</si>
  <si>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</si>
  <si>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</si>
  <si>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</si>
  <si>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</si>
  <si>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</si>
  <si>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</si>
  <si>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</si>
  <si>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</si>
  <si>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</si>
  <si>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</si>
  <si>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</si>
  <si>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</si>
  <si>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</si>
  <si>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</si>
  <si>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</si>
  <si>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</si>
  <si>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</si>
  <si>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</si>
  <si>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</si>
  <si>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</si>
  <si>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</si>
  <si>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</si>
  <si>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</si>
  <si>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</si>
  <si>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</si>
  <si>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</si>
  <si>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</si>
  <si>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</si>
  <si>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</si>
  <si>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</si>
  <si>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</si>
  <si>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</si>
  <si>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</si>
  <si>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</si>
  <si>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</si>
  <si>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</si>
  <si>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</si>
  <si>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</si>
  <si>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</si>
  <si>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</si>
  <si>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</si>
  <si>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</si>
  <si>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</si>
  <si>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</si>
  <si>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</si>
  <si>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</si>
  <si>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</si>
  <si>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</si>
  <si>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</si>
  <si>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</si>
  <si>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</si>
  <si>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</si>
  <si>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</si>
  <si>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</si>
  <si>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</si>
  <si>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</si>
  <si>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</si>
  <si>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</si>
  <si>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</si>
  <si>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</si>
  <si>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</si>
  <si>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</si>
  <si>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</si>
  <si>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</si>
  <si>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</si>
  <si>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</si>
  <si>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</si>
  <si>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</si>
  <si>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</si>
  <si>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</si>
  <si>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</si>
  <si>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</si>
  <si>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</si>
  <si>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</si>
  <si>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</si>
  <si>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</si>
  <si>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</si>
  <si>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</si>
  <si>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</si>
  <si>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</si>
  <si>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</si>
  <si>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</si>
  <si>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</si>
  <si>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</si>
  <si>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</si>
  <si>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</si>
  <si>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</si>
  <si>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</si>
  <si>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</si>
  <si>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</si>
  <si>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</si>
  <si>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</si>
  <si>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</si>
  <si>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</si>
  <si>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</si>
  <si>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</si>
  <si>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</si>
  <si>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</si>
  <si>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</si>
  <si>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</si>
  <si>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</si>
  <si>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</si>
  <si>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</si>
  <si>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</si>
  <si>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</si>
  <si>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</si>
  <si>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</si>
  <si>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</si>
  <si>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</si>
  <si>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</si>
  <si>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</si>
  <si>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</si>
  <si>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</si>
  <si>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</si>
  <si>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</si>
  <si>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</si>
  <si>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</si>
  <si>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</si>
  <si>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</si>
  <si>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</si>
  <si>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</si>
  <si>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</si>
  <si>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</si>
  <si>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</si>
  <si>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</si>
  <si>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</si>
  <si>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</si>
  <si>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</si>
  <si>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</si>
  <si>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</si>
  <si>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</si>
  <si>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</si>
  <si>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</si>
  <si>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</si>
  <si>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</si>
  <si>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</si>
  <si>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</si>
  <si>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</si>
  <si>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</si>
  <si>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</si>
  <si>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</si>
  <si>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</si>
  <si>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</si>
  <si>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</si>
  <si>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</si>
  <si>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</si>
  <si>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</si>
  <si>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</si>
  <si>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</si>
  <si>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</si>
  <si>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</si>
  <si>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</si>
  <si>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</si>
  <si>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</si>
  <si>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</si>
  <si>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</si>
  <si>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</si>
  <si>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</si>
  <si>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</si>
  <si>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</si>
  <si>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</si>
  <si>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</si>
  <si>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</si>
  <si>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</si>
  <si>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</si>
  <si>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</si>
  <si>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</si>
  <si>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</si>
  <si>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</si>
  <si>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</si>
  <si>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</si>
  <si>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</si>
  <si>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</si>
  <si>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</si>
  <si>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</si>
  <si>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</si>
  <si>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</si>
  <si>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</si>
  <si>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</si>
  <si>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</si>
  <si>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</si>
  <si>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</si>
  <si>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</si>
  <si>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</si>
  <si>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</si>
  <si>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</si>
  <si>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</si>
  <si>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</si>
  <si>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</si>
  <si>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</si>
  <si>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</si>
  <si>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</si>
  <si>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</si>
  <si>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</si>
  <si>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</si>
  <si>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</si>
  <si>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</si>
  <si>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</si>
  <si>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</si>
  <si>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</si>
  <si>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</si>
  <si>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</si>
  <si>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</si>
  <si>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</si>
  <si>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</si>
  <si>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</si>
  <si>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</si>
  <si>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</si>
  <si>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</si>
  <si>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</si>
  <si>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</si>
  <si>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</si>
  <si>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</si>
  <si>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</si>
  <si>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</si>
  <si>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</si>
  <si>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</si>
  <si>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</si>
  <si>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</si>
  <si>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</si>
  <si>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</si>
  <si>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</si>
  <si>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</si>
  <si>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</si>
  <si>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</si>
  <si>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</si>
  <si>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</si>
  <si>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</si>
  <si>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</si>
  <si>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</si>
  <si>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</si>
  <si>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</si>
  <si>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</si>
  <si>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</si>
  <si>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</si>
  <si>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</si>
  <si>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</si>
  <si>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</si>
  <si>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</si>
  <si>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</si>
  <si>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</si>
  <si>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</si>
  <si>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</si>
  <si>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</si>
  <si>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</si>
  <si>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</si>
  <si>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</si>
  <si>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</si>
  <si>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</si>
  <si>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</si>
  <si>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</si>
  <si>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</si>
  <si>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</si>
  <si>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</si>
  <si>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</si>
  <si>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</si>
  <si>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</si>
  <si>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</si>
  <si>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</si>
  <si>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</si>
  <si>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</si>
  <si>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</si>
  <si>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</si>
  <si>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</si>
  <si>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</si>
  <si>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</si>
  <si>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</si>
  <si>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</si>
  <si>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</si>
  <si>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</si>
  <si>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</si>
  <si>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</si>
  <si>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</si>
  <si>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</si>
  <si>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</si>
  <si>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</si>
  <si>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</si>
  <si>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</si>
  <si>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</si>
  <si>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</si>
  <si>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</si>
  <si>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</si>
  <si>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</si>
  <si>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</si>
  <si>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</si>
  <si>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</si>
  <si>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</si>
  <si>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</si>
  <si>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</si>
  <si>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</si>
  <si>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</si>
  <si>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</si>
  <si>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</si>
  <si>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</si>
  <si>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</si>
  <si>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</si>
  <si>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</si>
  <si>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</si>
  <si>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</si>
  <si>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</si>
  <si>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</si>
  <si>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</si>
  <si>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</si>
  <si>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</si>
  <si>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</si>
  <si>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</si>
  <si>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</si>
  <si>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</si>
  <si>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</si>
  <si>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</si>
  <si>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</si>
  <si>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</si>
  <si>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</si>
  <si>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</si>
  <si>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</si>
  <si>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</si>
  <si>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</si>
  <si>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</si>
  <si>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</si>
  <si>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</si>
  <si>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</si>
  <si>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</si>
  <si>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</si>
  <si>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</si>
  <si>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</si>
  <si>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</si>
  <si>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</si>
  <si>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</si>
  <si>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</si>
  <si>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</si>
  <si>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</si>
  <si>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</si>
  <si>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</si>
  <si>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</si>
  <si>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</si>
  <si>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</si>
  <si>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</si>
  <si>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</si>
  <si>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</si>
  <si>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</si>
  <si>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</si>
  <si>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</si>
  <si>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</si>
  <si>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</si>
  <si>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</si>
  <si>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</si>
  <si>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</si>
  <si>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</si>
  <si>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</si>
  <si>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</si>
  <si>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</si>
  <si>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</si>
  <si>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</si>
  <si>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</si>
  <si>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</si>
  <si>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</si>
  <si>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</si>
  <si>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</si>
  <si>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</si>
  <si>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</si>
  <si>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</si>
  <si>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</si>
  <si>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</si>
  <si>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</si>
  <si>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</si>
  <si>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</si>
  <si>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</si>
  <si>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</si>
  <si>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</si>
  <si>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</si>
  <si>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</si>
  <si>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</si>
  <si>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</si>
  <si>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</si>
  <si>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</si>
  <si>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</si>
  <si>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</si>
  <si>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</si>
  <si>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</si>
  <si>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</si>
  <si>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</si>
  <si>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</si>
  <si>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</si>
  <si>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</si>
  <si>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</si>
  <si>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</si>
  <si>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</si>
  <si>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</si>
  <si>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</si>
  <si>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</si>
  <si>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</si>
  <si>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</si>
  <si>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</si>
  <si>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</si>
  <si>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</si>
  <si>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</si>
  <si>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</si>
  <si>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</si>
  <si>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</si>
  <si>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</si>
  <si>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</si>
  <si>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</si>
  <si>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</si>
  <si>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</si>
  <si>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</si>
  <si>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</si>
  <si>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</si>
  <si>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</si>
  <si>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</si>
  <si>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</si>
  <si>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</si>
  <si>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</si>
  <si>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</si>
  <si>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</si>
  <si>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</si>
  <si>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</si>
  <si>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</si>
  <si>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</si>
  <si>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</si>
  <si>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</si>
  <si>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</si>
  <si>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</si>
  <si>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</si>
  <si>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</si>
  <si>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</si>
  <si>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</si>
  <si>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</si>
  <si>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</si>
  <si>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</si>
  <si>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</si>
  <si>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</si>
  <si>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</si>
  <si>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</si>
  <si>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</si>
  <si>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</si>
  <si>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</si>
  <si>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</si>
  <si>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</si>
  <si>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</si>
  <si>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</si>
  <si>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</si>
  <si>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</si>
  <si>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</si>
  <si>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</si>
  <si>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</si>
  <si>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</si>
  <si>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</si>
  <si>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</si>
  <si>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</si>
  <si>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</si>
  <si>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</si>
  <si>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</si>
  <si>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</si>
  <si>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</si>
  <si>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</si>
  <si>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</si>
  <si>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</si>
  <si>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</si>
  <si>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</si>
  <si>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</si>
  <si>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</si>
  <si>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</si>
  <si>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</si>
  <si>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</si>
  <si>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</si>
  <si>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</si>
  <si>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</si>
  <si>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</si>
  <si>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</si>
  <si>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</si>
  <si>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</si>
  <si>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</si>
  <si>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</si>
  <si>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</si>
  <si>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</si>
  <si>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</si>
  <si>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</si>
  <si>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</si>
  <si>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</si>
  <si>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</si>
  <si>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</si>
  <si>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</si>
  <si>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</si>
  <si>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</si>
  <si>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</si>
  <si>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</si>
  <si>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</si>
  <si>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</si>
  <si>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</si>
  <si>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</si>
  <si>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</si>
  <si>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</si>
  <si>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</si>
  <si>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</si>
  <si>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</si>
  <si>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</si>
  <si>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</si>
  <si>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</si>
  <si>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</si>
  <si>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</si>
  <si>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</si>
  <si>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</si>
  <si>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</si>
  <si>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</si>
  <si>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</si>
  <si>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</si>
  <si>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</si>
  <si>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</si>
  <si>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</si>
  <si>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</si>
  <si>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</si>
  <si>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</si>
  <si>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</si>
  <si>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</si>
  <si>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</si>
  <si>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</si>
  <si>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</si>
  <si>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</si>
  <si>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</si>
  <si>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</si>
  <si>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</si>
  <si>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</si>
  <si>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</si>
  <si>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</si>
  <si>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</si>
  <si>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</si>
  <si>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</si>
  <si>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</si>
  <si>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</si>
  <si>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</si>
  <si>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</si>
  <si>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</si>
  <si>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</si>
  <si>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</si>
  <si>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</si>
  <si>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</si>
  <si>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</si>
  <si>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</si>
  <si>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</si>
  <si>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</si>
  <si>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</si>
  <si>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</si>
  <si>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</si>
  <si>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</si>
  <si>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</si>
  <si>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</si>
  <si>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</si>
  <si>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</si>
  <si>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</si>
  <si>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</si>
  <si>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</si>
  <si>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</si>
  <si>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</si>
  <si>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</si>
  <si>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</si>
  <si>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</si>
  <si>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</si>
  <si>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</si>
  <si>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</si>
  <si>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</si>
  <si>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</si>
  <si>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</si>
  <si>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</si>
  <si>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</si>
  <si>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</si>
  <si>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</si>
  <si>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</si>
  <si>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</si>
  <si>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</si>
  <si>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</si>
  <si>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</si>
  <si>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</si>
  <si>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</si>
  <si>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</si>
  <si>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</si>
  <si>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</si>
  <si>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</si>
  <si>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</si>
  <si>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</si>
  <si>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</si>
  <si>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</si>
  <si>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</si>
  <si>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</si>
  <si>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</si>
  <si>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</si>
  <si>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</si>
  <si>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</si>
  <si>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</si>
  <si>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</si>
  <si>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</si>
  <si>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</si>
  <si>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</si>
  <si>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</si>
  <si>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</si>
  <si>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</si>
  <si>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</si>
  <si>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</si>
  <si>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</si>
  <si>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</si>
  <si>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</si>
  <si>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</si>
  <si>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</si>
  <si>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</si>
  <si>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</si>
  <si>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</si>
  <si>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</si>
  <si>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</si>
  <si>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</si>
  <si>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</si>
  <si>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</si>
  <si>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</si>
  <si>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</si>
  <si>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</si>
  <si>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</si>
  <si>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</si>
  <si>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</si>
  <si>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</si>
  <si>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</si>
  <si>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</si>
  <si>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</si>
  <si>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</si>
  <si>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</si>
  <si>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</si>
  <si>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</si>
  <si>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</si>
  <si>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</si>
  <si>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</si>
  <si>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</si>
  <si>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</si>
  <si>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</si>
  <si>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</si>
  <si>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</si>
  <si>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</si>
  <si>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</si>
  <si>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</si>
  <si>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</si>
  <si>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</si>
  <si>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</si>
  <si>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</si>
  <si>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</si>
  <si>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</si>
  <si>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</si>
  <si>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</si>
  <si>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</si>
  <si>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</si>
  <si>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</si>
  <si>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</si>
  <si>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</si>
  <si>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</si>
  <si>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</si>
  <si>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</si>
  <si>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</si>
  <si>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</si>
  <si>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</si>
  <si>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</si>
  <si>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</si>
  <si>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</si>
  <si>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</si>
  <si>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</si>
  <si>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</si>
  <si>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</si>
  <si>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</si>
  <si>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</si>
  <si>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</si>
  <si>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</si>
  <si>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</si>
  <si>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</si>
  <si>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</si>
  <si>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</si>
  <si>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</si>
  <si>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</si>
  <si>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</si>
  <si>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</si>
  <si>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</si>
  <si>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</si>
  <si>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</si>
  <si>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</si>
  <si>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</si>
  <si>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</si>
  <si>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</si>
  <si>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</si>
  <si>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</si>
  <si>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</si>
  <si>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</si>
  <si>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</si>
  <si>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</si>
  <si>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</si>
  <si>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</si>
  <si>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</si>
  <si>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</si>
  <si>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</si>
  <si>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</si>
  <si>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</si>
  <si>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</si>
  <si>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</si>
  <si>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</si>
  <si>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</si>
  <si>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</si>
  <si>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</si>
  <si>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</si>
  <si>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</si>
  <si>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</si>
  <si>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</si>
  <si>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</si>
  <si>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</si>
  <si>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</si>
  <si>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</si>
  <si>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</si>
  <si>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</si>
  <si>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</si>
  <si>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</si>
  <si>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</si>
  <si>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</si>
  <si>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</si>
  <si>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</si>
  <si>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</si>
  <si>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</si>
  <si>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</si>
  <si>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</si>
  <si>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</si>
  <si>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</si>
  <si>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</si>
  <si>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</si>
  <si>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</si>
  <si>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</si>
  <si>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</si>
  <si>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</si>
  <si>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</si>
  <si>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</si>
  <si>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</si>
  <si>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</si>
  <si>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</si>
  <si>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</si>
  <si>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</si>
  <si>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</si>
  <si>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</si>
  <si>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</si>
  <si>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</si>
  <si>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</si>
  <si>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</si>
  <si>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</si>
  <si>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</si>
  <si>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</si>
  <si>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</si>
  <si>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</si>
  <si>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</si>
  <si>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</si>
  <si>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</si>
  <si>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</si>
  <si>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</si>
  <si>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</si>
  <si>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</si>
  <si>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</si>
  <si>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</si>
  <si>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</si>
  <si>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</si>
  <si>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</si>
  <si>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</si>
  <si>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</si>
  <si>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</si>
  <si>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</si>
  <si>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</si>
  <si>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</si>
  <si>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</si>
  <si>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</si>
  <si>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</si>
  <si>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</si>
  <si>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</si>
  <si>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</si>
  <si>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</si>
  <si>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</si>
  <si>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</si>
  <si>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</si>
  <si>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</si>
  <si>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</si>
  <si>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</si>
  <si>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</si>
  <si>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</si>
  <si>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</si>
  <si>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</si>
  <si>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</si>
  <si>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</si>
  <si>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</si>
  <si>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</si>
  <si>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</si>
  <si>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</si>
  <si>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</si>
  <si>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</si>
  <si>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</si>
  <si>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</si>
  <si>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</si>
  <si>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</si>
  <si>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</si>
  <si>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</si>
  <si>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</si>
  <si>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</si>
  <si>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</si>
  <si>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</si>
  <si>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</si>
  <si>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</si>
  <si>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</si>
  <si>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</si>
  <si>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</si>
  <si>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</si>
  <si>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</si>
  <si>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</si>
  <si>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</si>
  <si>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</si>
  <si>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</si>
  <si>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</si>
  <si>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</si>
  <si>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</si>
  <si>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</si>
  <si>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</si>
  <si>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</si>
  <si>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</si>
  <si>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</si>
  <si>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</si>
  <si>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</si>
  <si>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</si>
  <si>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</si>
  <si>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</si>
  <si>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</si>
  <si>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</si>
  <si>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</si>
  <si>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</si>
  <si>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</si>
  <si>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</si>
  <si>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</si>
  <si>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</si>
  <si>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</si>
  <si>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</si>
  <si>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</si>
  <si>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</si>
  <si>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</si>
  <si>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</si>
  <si>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</si>
  <si>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</si>
  <si>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</si>
  <si>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</si>
  <si>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</si>
  <si>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</si>
  <si>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</si>
  <si>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</si>
  <si>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</si>
  <si>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</si>
  <si>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</si>
  <si>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</si>
  <si>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</si>
  <si>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</si>
  <si>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</si>
  <si>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</si>
  <si>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</si>
  <si>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</si>
  <si>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</si>
  <si>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</si>
  <si>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</si>
  <si>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</si>
  <si>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</si>
  <si>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</si>
  <si>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</si>
  <si>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</si>
  <si>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</si>
  <si>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</si>
  <si>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</si>
  <si>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</si>
  <si>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</si>
  <si>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</si>
  <si>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</si>
  <si>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</si>
  <si>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</si>
  <si>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</si>
  <si>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</si>
  <si>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</si>
  <si>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</si>
  <si>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</si>
  <si>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</si>
  <si>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</si>
  <si>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</si>
  <si>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</si>
  <si>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</si>
  <si>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</si>
  <si>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</si>
  <si>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</si>
  <si>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</si>
  <si>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</si>
  <si>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</si>
  <si>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</si>
  <si>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</si>
  <si>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</si>
  <si>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</si>
  <si>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</si>
  <si>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</si>
  <si>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</si>
  <si>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</si>
  <si>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</si>
  <si>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</si>
  <si>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</si>
  <si>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</si>
  <si>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</si>
  <si>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</si>
  <si>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</si>
  <si>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</si>
  <si>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</si>
  <si>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</si>
  <si>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</si>
  <si>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</si>
  <si>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</si>
  <si>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</si>
  <si>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</si>
  <si>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</si>
  <si>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</si>
  <si>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</si>
  <si>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</si>
  <si>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</si>
  <si>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</si>
  <si>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</si>
  <si>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</si>
  <si>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</si>
  <si>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</si>
  <si>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</si>
  <si>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</si>
  <si>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</si>
  <si>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</si>
  <si>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</si>
  <si>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</si>
  <si>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</si>
  <si>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</si>
  <si>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</si>
  <si>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</si>
  <si>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</si>
  <si>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</si>
  <si>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</si>
  <si>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</si>
  <si>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</si>
  <si>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</si>
  <si>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</si>
  <si>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</si>
  <si>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</si>
  <si>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</si>
  <si>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</si>
  <si>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</si>
  <si>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</si>
  <si>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</si>
  <si>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</si>
  <si>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</si>
  <si>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</si>
  <si>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</si>
  <si>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</si>
  <si>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</si>
  <si>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</si>
  <si>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</si>
  <si>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</si>
  <si>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</si>
  <si>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</si>
  <si>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</si>
  <si>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</si>
  <si>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</si>
  <si>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</si>
  <si>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</si>
  <si>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</si>
  <si>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</si>
  <si>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</si>
  <si>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</si>
  <si>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</si>
  <si>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</si>
  <si>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</si>
  <si>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</si>
  <si>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</si>
  <si>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</si>
  <si>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</si>
  <si>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</si>
  <si>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</si>
  <si>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</si>
  <si>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</si>
  <si>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</si>
  <si>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</si>
  <si>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</si>
  <si>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</si>
  <si>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</si>
  <si>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</si>
  <si>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</si>
  <si>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</si>
  <si>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</si>
  <si>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</si>
  <si>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</si>
  <si>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</si>
  <si>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</si>
  <si>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</si>
  <si>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</si>
  <si>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</si>
  <si>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</si>
  <si>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</si>
  <si>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</si>
  <si>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</si>
  <si>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</si>
  <si>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</si>
  <si>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</si>
  <si>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</si>
  <si>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</si>
  <si>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</si>
  <si>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</si>
  <si>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</si>
  <si>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</si>
  <si>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</si>
  <si>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</si>
  <si>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</si>
  <si>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</si>
  <si>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</si>
  <si>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</si>
  <si>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</si>
  <si>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</si>
  <si>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</si>
  <si>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</si>
  <si>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</si>
  <si>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</si>
  <si>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</si>
  <si>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</si>
  <si>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</si>
  <si>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</si>
  <si>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</si>
  <si>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</si>
  <si>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</si>
  <si>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</si>
  <si>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</si>
  <si>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</si>
  <si>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</si>
  <si>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</si>
  <si>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</si>
  <si>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</si>
  <si>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</si>
  <si>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</si>
  <si>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</si>
  <si>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</si>
  <si>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</si>
  <si>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</si>
  <si>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</si>
  <si>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</si>
  <si>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</si>
  <si>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</si>
  <si>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</si>
  <si>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</si>
  <si>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</si>
  <si>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</si>
  <si>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</si>
  <si>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</si>
  <si>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</si>
  <si>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</si>
  <si>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</si>
  <si>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</si>
  <si>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</si>
  <si>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</si>
  <si>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</si>
  <si>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</si>
  <si>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</si>
  <si>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</si>
  <si>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</si>
  <si>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</si>
  <si>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</si>
  <si>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</si>
  <si>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</si>
  <si>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</si>
  <si>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</si>
  <si>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</si>
  <si>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</si>
  <si>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</si>
  <si>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</si>
  <si>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</si>
  <si>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</si>
  <si>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</si>
  <si>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</si>
  <si>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</si>
  <si>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</si>
  <si>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</si>
  <si>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</si>
  <si>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</si>
  <si>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</si>
  <si>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</si>
  <si>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</si>
  <si>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</si>
  <si>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</si>
  <si>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</si>
  <si>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</si>
  <si>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</si>
  <si>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</si>
  <si>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</si>
  <si>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</si>
  <si>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</si>
  <si>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</si>
  <si>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</si>
  <si>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</si>
  <si>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</si>
  <si>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</si>
  <si>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</si>
  <si>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</si>
  <si>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</si>
  <si>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</si>
  <si>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</si>
  <si>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</si>
  <si>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</si>
  <si>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</si>
  <si>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</si>
  <si>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</si>
  <si>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</si>
  <si>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</si>
  <si>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</si>
  <si>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</si>
  <si>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</si>
  <si>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</si>
  <si>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</si>
  <si>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</si>
  <si>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</si>
  <si>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</si>
  <si>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</si>
  <si>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</si>
  <si>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</si>
  <si>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</si>
  <si>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</si>
  <si>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</si>
  <si>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</si>
  <si>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</si>
  <si>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</si>
  <si>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</si>
  <si>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</si>
  <si>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</si>
  <si>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</si>
  <si>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</si>
  <si>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</si>
  <si>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</si>
  <si>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</si>
  <si>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</si>
  <si>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</si>
  <si>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</si>
  <si>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</si>
  <si>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</si>
  <si>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</si>
  <si>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</si>
  <si>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</si>
  <si>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</si>
  <si>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</si>
  <si>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</si>
  <si>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</si>
  <si>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</si>
  <si>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</si>
  <si>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</si>
  <si>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</si>
  <si>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</si>
  <si>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</si>
  <si>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</si>
  <si>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</si>
  <si>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</si>
  <si>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</si>
  <si>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</si>
  <si>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</si>
  <si>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</si>
  <si>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</si>
  <si>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</si>
  <si>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</si>
  <si>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</si>
  <si>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</si>
  <si>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</si>
  <si>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</si>
  <si>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</si>
  <si>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</si>
  <si>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</si>
  <si>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</si>
  <si>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</si>
  <si>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</si>
  <si>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</si>
  <si>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</si>
  <si>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</si>
  <si>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</si>
  <si>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</si>
  <si>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</si>
  <si>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</si>
  <si>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</si>
  <si>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</si>
  <si>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</si>
  <si>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</si>
  <si>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</si>
  <si>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</si>
  <si>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</si>
  <si>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</si>
  <si>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</si>
  <si>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</si>
  <si>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</si>
  <si>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</si>
  <si>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</si>
  <si>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</si>
  <si>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</si>
  <si>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</si>
  <si>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</si>
  <si>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</si>
  <si>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</si>
  <si>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</si>
  <si>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</si>
  <si>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</si>
  <si>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</si>
  <si>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</si>
  <si>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</si>
  <si>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</si>
  <si>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</si>
  <si>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</si>
  <si>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</si>
  <si>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</si>
  <si>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</si>
  <si>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</si>
  <si>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</si>
  <si>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</si>
  <si>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</si>
  <si>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</si>
  <si>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</si>
  <si>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</si>
  <si>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</si>
  <si>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</si>
  <si>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</si>
  <si>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</si>
  <si>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</si>
  <si>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</si>
  <si>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</si>
  <si>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</si>
  <si>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</si>
  <si>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</si>
  <si>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</si>
  <si>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</si>
  <si>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</si>
  <si>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</si>
  <si>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</si>
  <si>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</si>
  <si>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</si>
  <si>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</si>
  <si>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</si>
  <si>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</si>
  <si>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</si>
  <si>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</si>
  <si>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</si>
  <si>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</si>
  <si>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</si>
  <si>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</si>
  <si>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</si>
  <si>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</si>
  <si>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</si>
  <si>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</si>
  <si>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</si>
  <si>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</si>
  <si>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</si>
  <si>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</si>
  <si>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</si>
  <si>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</si>
  <si>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</si>
  <si>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</si>
  <si>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</si>
  <si>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</si>
  <si>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</si>
  <si>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</si>
  <si>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</si>
  <si>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</si>
  <si>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</si>
  <si>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</si>
  <si>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</si>
  <si>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</si>
  <si>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</si>
  <si>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</si>
  <si>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</si>
  <si>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</si>
  <si>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</si>
  <si>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</si>
  <si>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</si>
  <si>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</si>
  <si>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</si>
  <si>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</si>
  <si>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</si>
  <si>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</si>
  <si>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</si>
  <si>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</si>
  <si>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</si>
  <si>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</si>
  <si>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</si>
  <si>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</si>
  <si>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</si>
  <si>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</si>
  <si>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</si>
  <si>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</si>
  <si>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</si>
  <si>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</si>
  <si>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</si>
  <si>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</si>
  <si>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</si>
  <si>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</si>
  <si>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</si>
  <si>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</si>
  <si>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</si>
  <si>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</si>
  <si>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</si>
  <si>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</si>
  <si>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</si>
  <si>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</si>
  <si>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</si>
  <si>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</si>
  <si>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</si>
  <si>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</si>
  <si>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</si>
  <si>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</si>
  <si>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</si>
  <si>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</si>
  <si>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</si>
  <si>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</si>
  <si>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</si>
  <si>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</si>
  <si>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</si>
  <si>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</si>
  <si>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</si>
  <si>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</si>
  <si>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</si>
  <si>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</si>
  <si>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</si>
  <si>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</si>
  <si>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</si>
  <si>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</si>
  <si>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</si>
  <si>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</si>
  <si>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</si>
  <si>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</si>
  <si>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</si>
  <si>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</si>
  <si>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</si>
  <si>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</si>
  <si>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</si>
  <si>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</si>
  <si>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</si>
  <si>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</si>
  <si>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</si>
  <si>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</si>
  <si>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</si>
  <si>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</si>
  <si>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</si>
  <si>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</si>
  <si>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</si>
  <si>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</si>
  <si>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</si>
  <si>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</si>
  <si>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</si>
  <si>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</si>
  <si>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</si>
  <si>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</si>
  <si>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</si>
  <si>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</si>
  <si>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</si>
  <si>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</si>
  <si>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</si>
  <si>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</si>
  <si>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</si>
  <si>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</si>
  <si>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</si>
  <si>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</si>
  <si>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</si>
  <si>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</si>
  <si>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</si>
  <si>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</si>
  <si>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</si>
  <si>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</si>
  <si>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</si>
  <si>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</si>
  <si>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</si>
  <si>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</si>
  <si>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</si>
  <si>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</si>
  <si>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</si>
  <si>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</si>
  <si>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</si>
  <si>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</si>
  <si>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</si>
  <si>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</si>
  <si>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</si>
  <si>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</si>
  <si>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</si>
  <si>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</si>
  <si>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</si>
  <si>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</si>
  <si>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</si>
  <si>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</si>
  <si>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</si>
  <si>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</si>
  <si>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</si>
  <si>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</si>
  <si>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</si>
  <si>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</si>
  <si>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</si>
  <si>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</si>
  <si>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</si>
  <si>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</si>
  <si>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</si>
  <si>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</si>
  <si>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</si>
  <si>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</si>
  <si>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</si>
  <si>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</si>
  <si>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</si>
  <si>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</si>
  <si>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</si>
  <si>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</si>
  <si>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</si>
  <si>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</si>
  <si>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</si>
  <si>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</si>
  <si>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</si>
  <si>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</si>
  <si>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</si>
  <si>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</si>
  <si>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</si>
  <si>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</si>
  <si>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</si>
  <si>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</si>
  <si>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</si>
  <si>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</si>
  <si>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</si>
  <si>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</si>
  <si>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</si>
  <si>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</si>
  <si>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</si>
  <si>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</si>
  <si>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</si>
  <si>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</si>
  <si>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</si>
  <si>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</si>
  <si>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</si>
  <si>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</si>
  <si>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</si>
  <si>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</si>
  <si>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</si>
  <si>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</si>
  <si>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</si>
  <si>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</si>
  <si>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</si>
  <si>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</si>
  <si>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</si>
  <si>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</si>
  <si>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</si>
  <si>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</si>
  <si>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</si>
  <si>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</si>
  <si>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</si>
  <si>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</si>
  <si>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</si>
  <si>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</si>
  <si>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</si>
  <si>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</si>
  <si>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</si>
  <si>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</si>
  <si>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</si>
  <si>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</si>
  <si>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</si>
  <si>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</si>
  <si>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</si>
  <si>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</si>
  <si>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</si>
  <si>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</si>
  <si>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</si>
  <si>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</si>
  <si>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</si>
  <si>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</si>
  <si>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</si>
  <si>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</si>
  <si>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</si>
  <si>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</si>
  <si>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</si>
  <si>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</si>
  <si>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</si>
  <si>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</si>
  <si>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</si>
  <si>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</si>
  <si>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</si>
  <si>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</si>
  <si>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</si>
  <si>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</si>
  <si>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</si>
  <si>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</si>
  <si>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</si>
  <si>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</si>
  <si>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</si>
  <si>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</si>
  <si>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</si>
  <si>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</si>
  <si>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</si>
  <si>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</si>
  <si>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</si>
  <si>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</si>
  <si>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</si>
  <si>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</si>
  <si>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</si>
  <si>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</si>
  <si>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</si>
  <si>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</si>
  <si>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</si>
  <si>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</si>
  <si>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</si>
  <si>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</si>
  <si>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</si>
  <si>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</si>
  <si>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</si>
  <si>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</si>
  <si>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</si>
  <si>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</si>
  <si>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</si>
  <si>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</si>
  <si>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</si>
  <si>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</si>
  <si>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</si>
  <si>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</si>
  <si>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</si>
  <si>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</si>
  <si>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</si>
  <si>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</si>
  <si>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</si>
  <si>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</si>
  <si>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</si>
  <si>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</si>
  <si>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</si>
  <si>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</si>
  <si>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</si>
  <si>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</si>
  <si>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</si>
  <si>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</si>
  <si>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</si>
  <si>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</si>
  <si>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</si>
  <si>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</si>
  <si>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</si>
  <si>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</si>
  <si>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</si>
  <si>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</si>
  <si>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</si>
  <si>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</si>
  <si>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</si>
  <si>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</si>
  <si>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</si>
  <si>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</si>
  <si>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</si>
  <si>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</si>
  <si>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</si>
  <si>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</si>
  <si>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</si>
  <si>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</si>
  <si>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</si>
  <si>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</si>
  <si>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</si>
  <si>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</si>
  <si>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</si>
  <si>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</si>
  <si>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</si>
  <si>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</si>
  <si>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</si>
  <si>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</si>
  <si>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</si>
  <si>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</si>
  <si>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</si>
  <si>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</si>
  <si>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</si>
  <si>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</si>
  <si>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</si>
  <si>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</si>
  <si>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</si>
  <si>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</si>
  <si>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</si>
  <si>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</si>
  <si>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</si>
  <si>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</si>
  <si>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</si>
  <si>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</si>
  <si>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</si>
  <si>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</si>
  <si>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</si>
  <si>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</si>
  <si>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</si>
  <si>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</si>
  <si>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</si>
  <si>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</si>
  <si>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</si>
  <si>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</si>
  <si>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</si>
  <si>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</si>
  <si>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</si>
  <si>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</si>
  <si>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</si>
  <si>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</si>
  <si>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</si>
  <si>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</si>
  <si>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</si>
  <si>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</si>
  <si>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</si>
  <si>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</si>
  <si>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</si>
  <si>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</si>
  <si>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</si>
  <si>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</si>
  <si>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</si>
  <si>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</si>
  <si>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</si>
  <si>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</si>
  <si>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</si>
  <si>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</si>
  <si>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</si>
  <si>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</si>
  <si>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</si>
  <si>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</si>
  <si>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</si>
  <si>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</si>
  <si>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</si>
  <si>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</si>
  <si>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</si>
  <si>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</si>
  <si>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</si>
  <si>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</si>
  <si>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</si>
  <si>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</si>
  <si>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</si>
  <si>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</si>
  <si>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</si>
  <si>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</si>
  <si>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</si>
  <si>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</si>
  <si>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</si>
  <si>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</si>
  <si>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</si>
  <si>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</si>
  <si>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</si>
  <si>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</si>
  <si>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</si>
  <si>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</si>
  <si>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</si>
  <si>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</si>
  <si>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</si>
  <si>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</si>
  <si>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</si>
  <si>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</si>
  <si>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</si>
  <si>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</si>
  <si>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</si>
  <si>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</si>
  <si>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</si>
  <si>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</si>
  <si>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</si>
  <si>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</si>
  <si>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</si>
  <si>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</si>
  <si>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</si>
  <si>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</si>
  <si>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</si>
  <si>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</si>
  <si>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</si>
  <si>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</si>
  <si>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</si>
  <si>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</si>
  <si>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</si>
  <si>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</si>
  <si>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</si>
  <si>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</si>
  <si>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</si>
  <si>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</si>
  <si>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</si>
  <si>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</si>
  <si>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</si>
  <si>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</si>
  <si>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</si>
  <si>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</si>
  <si>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</si>
  <si>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</si>
  <si>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</si>
  <si>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</si>
  <si>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</si>
  <si>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</si>
  <si>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</si>
  <si>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</si>
  <si>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</si>
  <si>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</si>
  <si>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</si>
  <si>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</si>
  <si>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</si>
  <si>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</si>
  <si>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</si>
  <si>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</si>
  <si>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</si>
  <si>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</si>
  <si>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</si>
  <si>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</si>
  <si>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</si>
  <si>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</si>
  <si>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</si>
  <si>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</si>
  <si>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</si>
  <si>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</si>
  <si>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</si>
  <si>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</si>
  <si>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</si>
  <si>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</si>
  <si>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</si>
  <si>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</si>
  <si>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</si>
  <si>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</si>
  <si>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</si>
  <si>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</si>
  <si>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</si>
  <si>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</si>
  <si>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</si>
  <si>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</si>
  <si>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</si>
  <si>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</si>
  <si>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</si>
  <si>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</si>
  <si>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</si>
  <si>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</si>
  <si>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</si>
  <si>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</si>
  <si>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</si>
  <si>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</si>
  <si>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</si>
  <si>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</si>
  <si>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</si>
  <si>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</si>
  <si>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</si>
  <si>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</si>
  <si>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</si>
  <si>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</si>
  <si>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</si>
  <si>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</si>
  <si>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</si>
  <si>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</si>
  <si>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</si>
  <si>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</si>
  <si>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</si>
  <si>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</si>
  <si>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</si>
  <si>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</si>
  <si>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</si>
  <si>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</si>
  <si>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</si>
  <si>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</si>
  <si>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</si>
  <si>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</si>
  <si>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</si>
  <si>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</si>
  <si>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</si>
  <si>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</si>
  <si>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</si>
  <si>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</si>
  <si>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</si>
  <si>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</si>
  <si>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</si>
  <si>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</si>
  <si>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</si>
  <si>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</si>
  <si>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</si>
  <si>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</si>
  <si>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</si>
  <si>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</si>
  <si>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</si>
  <si>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</si>
  <si>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</si>
  <si>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</si>
  <si>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</si>
  <si>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</si>
  <si>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</si>
  <si>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</si>
  <si>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</si>
  <si>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</si>
  <si>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</si>
  <si>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</si>
  <si>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</si>
  <si>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</si>
  <si>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</si>
  <si>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</si>
  <si>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</si>
  <si>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</si>
  <si>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</si>
  <si>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</si>
  <si>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</si>
  <si>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</si>
  <si>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</si>
  <si>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</si>
  <si>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</si>
  <si>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</si>
  <si>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</si>
  <si>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</si>
  <si>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</si>
  <si>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</si>
  <si>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</si>
  <si>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</si>
  <si>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</si>
  <si>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</si>
  <si>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</si>
  <si>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</si>
  <si>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</si>
  <si>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</si>
  <si>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</si>
  <si>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</si>
  <si>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</si>
  <si>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</si>
  <si>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</si>
  <si>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</si>
  <si>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</si>
  <si>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</si>
  <si>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</si>
  <si>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</si>
  <si>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</si>
  <si>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</si>
  <si>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</si>
  <si>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</si>
  <si>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</si>
  <si>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</si>
  <si>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</si>
  <si>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</si>
  <si>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</si>
  <si>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</si>
  <si>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</si>
  <si>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</si>
  <si>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</si>
  <si>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</si>
  <si>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</si>
  <si>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</si>
  <si>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</si>
  <si>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</si>
  <si>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</si>
  <si>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</si>
  <si>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</si>
  <si>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</si>
  <si>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</si>
  <si>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</si>
  <si>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</si>
  <si>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</si>
  <si>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</si>
  <si>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</si>
  <si>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</si>
  <si>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</si>
  <si>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</si>
  <si>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</si>
  <si>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</si>
  <si>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</si>
  <si>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</si>
  <si>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</si>
  <si>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</si>
  <si>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</si>
  <si>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</si>
  <si>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</si>
  <si>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</si>
  <si>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</si>
  <si>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</si>
  <si>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</si>
  <si>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</si>
  <si>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</si>
  <si>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</si>
  <si>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</si>
  <si>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</si>
  <si>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</si>
  <si>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</si>
  <si>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</si>
  <si>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</si>
  <si>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</si>
  <si>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</si>
  <si>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</si>
  <si>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</si>
  <si>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</si>
  <si>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</si>
  <si>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</si>
  <si>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</si>
  <si>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</si>
  <si>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</si>
  <si>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</si>
  <si>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</si>
  <si>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</si>
  <si>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</si>
  <si>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</si>
  <si>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</si>
  <si>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</si>
  <si>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</si>
  <si>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</si>
  <si>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</si>
  <si>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</si>
  <si>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</si>
  <si>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</si>
  <si>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</si>
  <si>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</si>
  <si>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</si>
  <si>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</si>
  <si>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</si>
  <si>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</si>
  <si>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</si>
  <si>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</si>
  <si>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</si>
  <si>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</si>
  <si>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</si>
  <si>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</si>
  <si>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</si>
  <si>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</si>
  <si>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</si>
  <si>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</si>
  <si>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</si>
  <si>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</si>
  <si>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</si>
  <si>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</si>
  <si>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</si>
  <si>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</si>
  <si>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</si>
  <si>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</si>
  <si>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</si>
  <si>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</si>
  <si>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</si>
  <si>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</si>
  <si>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</si>
  <si>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</si>
  <si>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</si>
  <si>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</si>
  <si>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</si>
  <si>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</si>
  <si>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</si>
  <si>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</si>
  <si>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</si>
  <si>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</si>
  <si>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</si>
  <si>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</si>
  <si>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</si>
  <si>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</si>
  <si>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</si>
  <si>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</si>
  <si>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</si>
  <si>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</si>
  <si>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</si>
  <si>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</si>
  <si>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</si>
  <si>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</si>
  <si>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</si>
  <si>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</si>
  <si>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</si>
  <si>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</si>
  <si>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</si>
  <si>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</si>
  <si>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</si>
  <si>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</si>
  <si>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</si>
  <si>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</si>
  <si>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</si>
  <si>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</si>
  <si>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</si>
  <si>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</si>
  <si>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</si>
  <si>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</si>
  <si>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</si>
  <si>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</si>
  <si>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</si>
  <si>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</si>
  <si>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</si>
  <si>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</si>
  <si>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</si>
  <si>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</si>
  <si>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</si>
  <si>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</si>
  <si>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</si>
  <si>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</si>
  <si>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</si>
  <si>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</si>
  <si>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</si>
  <si>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</si>
  <si>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</si>
  <si>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</si>
  <si>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</si>
  <si>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</si>
  <si>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</si>
  <si>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</si>
  <si>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</si>
  <si>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</si>
  <si>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</si>
  <si>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</si>
  <si>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</si>
  <si>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</si>
  <si>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</si>
  <si>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</si>
  <si>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</si>
  <si>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</si>
  <si>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</si>
  <si>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</si>
  <si>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</si>
  <si>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</si>
  <si>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</si>
  <si>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</si>
  <si>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</si>
  <si>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</si>
  <si>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</si>
  <si>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</si>
  <si>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</si>
  <si>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</si>
  <si>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</si>
  <si>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</si>
  <si>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</si>
  <si>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</si>
  <si>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</si>
  <si>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</si>
  <si>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</si>
  <si>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</si>
  <si>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</si>
  <si>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</si>
  <si>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</si>
  <si>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</si>
  <si>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</si>
  <si>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</si>
  <si>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</si>
  <si>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</si>
  <si>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</si>
  <si>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</si>
  <si>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</si>
  <si>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</si>
  <si>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</si>
  <si>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</si>
  <si>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</si>
  <si>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</si>
  <si>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</si>
  <si>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</si>
  <si>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</si>
  <si>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</si>
  <si>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</si>
  <si>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</si>
  <si>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</si>
  <si>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</si>
  <si>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</si>
  <si>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</si>
  <si>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</si>
  <si>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</si>
  <si>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</si>
  <si>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</si>
  <si>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</si>
  <si>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</si>
  <si>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</si>
  <si>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</si>
  <si>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</si>
  <si>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</si>
  <si>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</si>
  <si>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</si>
  <si>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</si>
  <si>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</si>
  <si>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</si>
  <si>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</si>
  <si>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</si>
  <si>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</si>
  <si>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</si>
  <si>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</si>
  <si>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</si>
  <si>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</si>
  <si>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</si>
  <si>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</si>
  <si>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</si>
  <si>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</si>
  <si>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</si>
  <si>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</si>
  <si>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</si>
  <si>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</si>
  <si>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</si>
  <si>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</si>
  <si>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</si>
  <si>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</si>
  <si>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</si>
  <si>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</si>
  <si>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</si>
  <si>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</si>
  <si>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</si>
  <si>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</si>
  <si>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</si>
  <si>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</si>
  <si>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</si>
  <si>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</si>
  <si>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</si>
  <si>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</si>
  <si>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</si>
  <si>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</si>
  <si>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</si>
  <si>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</si>
  <si>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</si>
  <si>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</si>
  <si>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</si>
  <si>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</si>
  <si>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</si>
  <si>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</si>
  <si>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</si>
  <si>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</si>
  <si>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</si>
  <si>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</si>
  <si>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</si>
  <si>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</si>
  <si>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</si>
  <si>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</si>
  <si>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</si>
  <si>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</si>
  <si>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</si>
  <si>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</si>
  <si>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</si>
  <si>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</si>
  <si>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</si>
  <si>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</si>
  <si>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</si>
  <si>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</si>
  <si>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</si>
  <si>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</si>
  <si>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</si>
  <si>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</si>
  <si>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</si>
  <si>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</si>
  <si>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</si>
  <si>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</si>
  <si>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</si>
  <si>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</si>
  <si>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</si>
  <si>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</si>
  <si>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</si>
  <si>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</si>
  <si>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</si>
  <si>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</si>
  <si>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</si>
  <si>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</si>
  <si>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</si>
  <si>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</si>
  <si>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</si>
  <si>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</si>
  <si>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</si>
  <si>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</si>
  <si>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</si>
  <si>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</si>
  <si>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</si>
  <si>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</si>
  <si>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</si>
  <si>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</si>
  <si>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</si>
  <si>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</si>
  <si>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</si>
  <si>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</si>
  <si>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</si>
  <si>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</si>
  <si>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</si>
  <si>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</si>
  <si>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</si>
  <si>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</si>
  <si>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</si>
  <si>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</si>
  <si>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</si>
  <si>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</si>
  <si>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</si>
  <si>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</si>
  <si>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</si>
  <si>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</si>
  <si>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</si>
  <si>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</si>
  <si>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</si>
  <si>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</si>
  <si>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</si>
  <si>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</si>
  <si>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</si>
  <si>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</si>
  <si>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</si>
  <si>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</si>
  <si>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</si>
  <si>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</si>
  <si>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</si>
  <si>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</si>
  <si>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</si>
  <si>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</si>
  <si>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</si>
  <si>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</si>
  <si>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</si>
  <si>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</si>
  <si>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</si>
  <si>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</si>
  <si>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</si>
  <si>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</si>
  <si>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</si>
  <si>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</si>
  <si>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</si>
  <si>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</si>
  <si>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</si>
  <si>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</si>
  <si>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</si>
  <si>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</si>
  <si>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</si>
  <si>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</si>
  <si>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</si>
  <si>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</si>
  <si>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</si>
  <si>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</si>
  <si>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</si>
  <si>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</si>
  <si>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</si>
  <si>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</si>
  <si>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</si>
  <si>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</si>
  <si>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</si>
  <si>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</si>
  <si>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</si>
  <si>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</si>
  <si>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</si>
  <si>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</si>
  <si>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</si>
  <si>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</si>
  <si>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</si>
  <si>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</si>
  <si>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</si>
  <si>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</si>
  <si>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</si>
  <si>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</si>
  <si>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</si>
  <si>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</si>
  <si>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</si>
  <si>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</si>
  <si>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</si>
  <si>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</si>
  <si>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</si>
  <si>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</si>
  <si>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</si>
  <si>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</si>
  <si>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</si>
  <si>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</si>
  <si>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</si>
  <si>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</si>
  <si>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</si>
  <si>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</si>
  <si>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</si>
  <si>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</si>
  <si>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</si>
  <si>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</si>
  <si>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</si>
  <si>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</si>
  <si>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</si>
  <si>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</si>
  <si>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</si>
  <si>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</si>
  <si>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</si>
  <si>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</si>
  <si>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</si>
  <si>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</si>
  <si>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</si>
  <si>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</si>
  <si>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</si>
  <si>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</si>
  <si>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</si>
  <si>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</si>
  <si>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</si>
  <si>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</si>
  <si>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</si>
  <si>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</si>
  <si>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</si>
  <si>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</si>
  <si>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</si>
  <si>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</si>
  <si>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</si>
  <si>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</si>
  <si>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</si>
  <si>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</si>
  <si>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</si>
  <si>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</si>
  <si>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</si>
  <si>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</si>
  <si>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</si>
  <si>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</si>
  <si>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</si>
  <si>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</si>
  <si>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</si>
  <si>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</si>
  <si>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</si>
  <si>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</si>
  <si>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</si>
  <si>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</si>
  <si>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</si>
  <si>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</si>
  <si>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</si>
  <si>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</si>
  <si>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</si>
  <si>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</si>
  <si>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</si>
  <si>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</si>
  <si>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</si>
  <si>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</si>
  <si>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</si>
  <si>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</si>
  <si>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</si>
  <si>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</si>
  <si>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</si>
  <si>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</si>
  <si>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</si>
  <si>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</si>
  <si>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</si>
  <si>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</si>
  <si>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</si>
  <si>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</si>
  <si>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</si>
  <si>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</si>
  <si>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</si>
  <si>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</si>
  <si>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</si>
  <si>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</si>
  <si>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</si>
  <si>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</si>
  <si>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</si>
  <si>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</si>
  <si>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</si>
  <si>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</si>
  <si>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</si>
  <si>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</si>
  <si>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</si>
  <si>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</si>
  <si>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</si>
  <si>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</si>
  <si>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</si>
  <si>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</si>
  <si>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</si>
  <si>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</si>
  <si>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</si>
  <si>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</si>
  <si>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</si>
  <si>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</si>
  <si>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</si>
  <si>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</si>
  <si>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</si>
  <si>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</si>
  <si>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</si>
  <si>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</si>
  <si>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</si>
  <si>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</si>
  <si>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</si>
  <si>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</si>
  <si>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</si>
  <si>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</si>
  <si>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</si>
  <si>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</si>
  <si>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</si>
  <si>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</si>
  <si>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</si>
  <si>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</si>
  <si>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</si>
  <si>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</si>
  <si>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</si>
  <si>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</si>
  <si>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</si>
  <si>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</si>
  <si>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</si>
  <si>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</si>
  <si>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</si>
  <si>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</si>
  <si>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</si>
  <si>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</si>
  <si>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</si>
  <si>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</si>
  <si>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</si>
  <si>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</si>
  <si>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</si>
  <si>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</si>
  <si>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</si>
  <si>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</si>
  <si>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</si>
  <si>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</si>
  <si>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</si>
  <si>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</si>
  <si>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</si>
  <si>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</si>
  <si>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</si>
  <si>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</si>
  <si>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</si>
  <si>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</si>
  <si>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</si>
  <si>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</si>
  <si>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</si>
  <si>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</si>
  <si>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</si>
  <si>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</si>
  <si>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</si>
  <si>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</si>
  <si>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</si>
  <si>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</si>
  <si>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</si>
  <si>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</si>
  <si>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</si>
  <si>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</si>
  <si>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</si>
  <si>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</si>
  <si>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</si>
  <si>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</si>
  <si>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</si>
  <si>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</si>
  <si>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</si>
  <si>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</si>
  <si>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</si>
  <si>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</si>
  <si>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</si>
  <si>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</si>
  <si>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</si>
  <si>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</si>
  <si>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</si>
  <si>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</si>
  <si>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</si>
  <si>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</si>
  <si>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</si>
  <si>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</si>
  <si>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</si>
  <si>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</si>
  <si>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</si>
  <si>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</si>
  <si>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</si>
  <si>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</si>
  <si>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</si>
  <si>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</si>
  <si>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</si>
  <si>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</si>
  <si>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</si>
  <si>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</si>
  <si>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</si>
  <si>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</si>
  <si>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</si>
  <si>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</si>
  <si>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</si>
  <si>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</si>
  <si>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</si>
  <si>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</si>
  <si>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</si>
  <si>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</si>
  <si>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</si>
  <si>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</si>
  <si>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</si>
  <si>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</si>
  <si>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</si>
  <si>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</si>
  <si>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</si>
  <si>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</si>
  <si>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</si>
  <si>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</si>
  <si>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</si>
  <si>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</si>
  <si>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</si>
  <si>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</si>
  <si>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</si>
  <si>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</si>
  <si>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</si>
  <si>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</si>
  <si>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</si>
  <si>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</si>
  <si>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</si>
  <si>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</si>
  <si>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</si>
  <si>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</si>
  <si>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</si>
  <si>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</si>
  <si>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</si>
  <si>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</si>
  <si>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</si>
  <si>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</si>
  <si>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</si>
  <si>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</si>
  <si>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</si>
  <si>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</si>
  <si>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</si>
  <si>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</si>
  <si>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</si>
  <si>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</si>
  <si>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</si>
  <si>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</si>
  <si>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</si>
  <si>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</si>
  <si>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</si>
  <si>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</si>
  <si>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</si>
  <si>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</si>
  <si>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</si>
  <si>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</si>
  <si>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</si>
  <si>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</si>
  <si>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</si>
  <si>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</si>
  <si>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</si>
  <si>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</si>
  <si>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</si>
  <si>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</si>
  <si>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</si>
  <si>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</si>
  <si>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</si>
  <si>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</si>
  <si>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</si>
  <si>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</si>
  <si>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</si>
  <si>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</si>
  <si>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</si>
  <si>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</si>
  <si>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</si>
  <si>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</si>
  <si>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</si>
  <si>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</si>
  <si>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</si>
  <si>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</si>
  <si>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</si>
  <si>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</si>
  <si>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</si>
  <si>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</si>
  <si>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</si>
  <si>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</si>
  <si>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</si>
  <si>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</si>
  <si>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</si>
  <si>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</si>
  <si>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</si>
  <si>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</si>
  <si>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</si>
  <si>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</si>
  <si>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</si>
  <si>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</si>
  <si>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</si>
  <si>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</si>
  <si>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</si>
  <si>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</si>
  <si>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</si>
  <si>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</si>
  <si>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</si>
  <si>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</si>
  <si>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</si>
  <si>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</si>
  <si>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</si>
  <si>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</si>
  <si>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</si>
  <si>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</si>
  <si>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</si>
  <si>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</si>
  <si>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</si>
  <si>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</si>
  <si>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</si>
  <si>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</si>
  <si>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</si>
  <si>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</si>
  <si>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</si>
  <si>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</si>
  <si>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</si>
  <si>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</si>
  <si>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</si>
  <si>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</si>
  <si>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</si>
  <si>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</si>
  <si>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</si>
  <si>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</si>
  <si>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</si>
  <si>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</si>
  <si>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</si>
  <si>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</si>
  <si>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</si>
  <si>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</si>
  <si>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</si>
  <si>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</si>
  <si>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</si>
  <si>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</si>
  <si>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</si>
  <si>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</si>
  <si>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</si>
  <si>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</si>
  <si>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</si>
  <si>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</si>
  <si>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</si>
  <si>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</si>
  <si>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</si>
  <si>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</si>
  <si>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</si>
  <si>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</si>
  <si>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</si>
  <si>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</si>
  <si>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</si>
  <si>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</si>
  <si>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</si>
  <si>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</si>
  <si>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</si>
  <si>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</si>
  <si>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</si>
  <si>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</si>
  <si>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</si>
  <si>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</si>
  <si>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</si>
  <si>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</si>
  <si>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</si>
  <si>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</si>
  <si>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</si>
  <si>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</si>
  <si>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</si>
  <si>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</si>
  <si>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</si>
  <si>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</si>
  <si>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</si>
  <si>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</si>
  <si>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</si>
  <si>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</si>
  <si>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</si>
  <si>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</si>
  <si>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</si>
  <si>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</si>
  <si>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</si>
  <si>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</si>
  <si>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</si>
  <si>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</si>
  <si>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</si>
  <si>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</si>
  <si>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</si>
  <si>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</si>
  <si>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</si>
  <si>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</si>
  <si>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</si>
  <si>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</si>
  <si>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</si>
  <si>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</si>
  <si>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</si>
  <si>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</si>
  <si>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</si>
  <si>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</si>
  <si>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</si>
  <si>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</si>
  <si>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</si>
  <si>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</si>
  <si>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</si>
  <si>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</si>
  <si>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</si>
  <si>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</si>
  <si>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</si>
  <si>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</si>
  <si>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</si>
  <si>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</si>
  <si>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</si>
  <si>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</si>
  <si>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</si>
  <si>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</si>
  <si>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</si>
  <si>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</si>
  <si>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</si>
  <si>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</si>
  <si>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</si>
  <si>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</si>
  <si>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</si>
  <si>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</si>
  <si>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</si>
  <si>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</si>
  <si>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</si>
  <si>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</si>
  <si>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</si>
  <si>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</si>
  <si>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</si>
  <si>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</si>
  <si>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</si>
  <si>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</si>
  <si>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</si>
  <si>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</si>
  <si>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</si>
  <si>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</si>
  <si>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</si>
  <si>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</si>
  <si>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</si>
  <si>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</si>
  <si>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</si>
  <si>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</si>
  <si>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</si>
  <si>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</si>
  <si>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</si>
  <si>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</si>
  <si>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</si>
  <si>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</si>
  <si>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</si>
  <si>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</si>
  <si>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</si>
  <si>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</si>
  <si>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</si>
  <si>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</si>
  <si>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</si>
  <si>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</si>
  <si>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</si>
  <si>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</si>
  <si>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</si>
  <si>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</si>
  <si>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</si>
  <si>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</si>
  <si>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</si>
  <si>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</si>
  <si>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</si>
  <si>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</si>
  <si>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</si>
  <si>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</si>
  <si>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</si>
  <si>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</si>
  <si>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</si>
  <si>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</si>
  <si>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</si>
  <si>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</si>
  <si>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</si>
  <si>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</si>
  <si>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</si>
  <si>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</si>
  <si>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</si>
  <si>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</si>
  <si>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</si>
  <si>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</si>
  <si>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</si>
  <si>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</si>
  <si>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</si>
  <si>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</si>
  <si>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</si>
  <si>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</si>
  <si>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</si>
  <si>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</si>
  <si>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</si>
  <si>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</si>
  <si>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</si>
  <si>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</si>
  <si>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</si>
  <si>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</si>
  <si>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</si>
  <si>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</si>
  <si>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</si>
  <si>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</si>
  <si>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</si>
  <si>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</si>
  <si>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</si>
  <si>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</si>
  <si>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</si>
  <si>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</si>
  <si>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</si>
  <si>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</si>
  <si>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</si>
  <si>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</si>
  <si>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</si>
  <si>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</si>
  <si>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</si>
  <si>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</si>
  <si>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</si>
  <si>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</si>
  <si>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</si>
  <si>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</si>
  <si>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</si>
  <si>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</si>
  <si>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</si>
  <si>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</si>
  <si>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</si>
  <si>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</si>
  <si>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</si>
  <si>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</si>
  <si>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</si>
  <si>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</si>
  <si>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</si>
  <si>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</si>
  <si>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</si>
  <si>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</si>
  <si>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</si>
  <si>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</si>
  <si>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</si>
  <si>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</si>
  <si>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</si>
  <si>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</si>
  <si>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</si>
  <si>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</si>
  <si>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</si>
  <si>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</si>
  <si>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</si>
  <si>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</si>
  <si>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</si>
  <si>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</si>
  <si>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</si>
  <si>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</si>
  <si>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</si>
  <si>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</si>
  <si>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</si>
  <si>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</si>
  <si>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</si>
  <si>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</si>
  <si>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</si>
  <si>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</si>
  <si>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</si>
  <si>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</si>
  <si>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</si>
  <si>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</si>
  <si>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</si>
  <si>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</si>
  <si>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</si>
  <si>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</si>
  <si>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</si>
  <si>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</si>
  <si>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</si>
  <si>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</si>
  <si>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</si>
  <si>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</si>
  <si>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</si>
  <si>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</si>
  <si>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</si>
  <si>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</si>
  <si>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</si>
  <si>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</si>
  <si>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</si>
  <si>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</si>
  <si>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</si>
  <si>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</si>
  <si>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</si>
  <si>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</si>
  <si>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</si>
  <si>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</si>
  <si>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</si>
  <si>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</si>
  <si>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</si>
  <si>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</si>
  <si>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</si>
  <si>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</si>
  <si>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</si>
  <si>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</si>
  <si>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</si>
  <si>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</si>
  <si>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</si>
  <si>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</si>
  <si>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</si>
  <si>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</si>
  <si>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</si>
  <si>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</si>
  <si>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</si>
  <si>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</si>
  <si>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</si>
  <si>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</si>
  <si>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</si>
  <si>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</si>
  <si>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</si>
  <si>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</si>
  <si>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</si>
  <si>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</si>
  <si>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</si>
  <si>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</si>
  <si>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</si>
  <si>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</si>
  <si>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</si>
  <si>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</si>
  <si>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</si>
  <si>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</si>
  <si>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</si>
  <si>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</si>
  <si>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</si>
  <si>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</si>
  <si>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</si>
  <si>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</si>
  <si>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</si>
  <si>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</si>
  <si>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</si>
  <si>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</si>
  <si>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</si>
  <si>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</si>
  <si>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</si>
  <si>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</si>
  <si>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</si>
  <si>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</si>
  <si>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</si>
  <si>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</si>
  <si>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</si>
  <si>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</si>
  <si>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</si>
  <si>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</si>
  <si>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</si>
  <si>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</si>
  <si>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</si>
  <si>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</si>
  <si>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</si>
  <si>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</si>
  <si>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</si>
  <si>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</si>
  <si>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</si>
  <si>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</si>
  <si>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</si>
  <si>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</si>
  <si>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</si>
  <si>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</si>
  <si>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</si>
  <si>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</si>
  <si>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</si>
  <si>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</si>
  <si>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</si>
  <si>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</si>
  <si>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</si>
  <si>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</si>
  <si>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</si>
  <si>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</si>
  <si>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</si>
  <si>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</si>
  <si>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</si>
  <si>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</si>
  <si>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</si>
  <si>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</si>
  <si>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</si>
  <si>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</si>
  <si>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</si>
  <si>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</si>
  <si>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</si>
  <si>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</si>
  <si>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</si>
  <si>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</si>
  <si>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</si>
  <si>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</si>
  <si>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</si>
  <si>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</si>
  <si>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</si>
  <si>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</si>
  <si>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</si>
  <si>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</si>
  <si>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</si>
  <si>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</si>
  <si>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</si>
  <si>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</si>
  <si>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</si>
  <si>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</si>
  <si>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</si>
  <si>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</si>
  <si>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</si>
  <si>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</si>
  <si>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</si>
  <si>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</si>
  <si>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</si>
  <si>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</si>
  <si>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</si>
  <si>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</si>
  <si>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</si>
  <si>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</si>
  <si>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</si>
  <si>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</si>
  <si>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</si>
  <si>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</si>
  <si>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</si>
  <si>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</si>
  <si>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</si>
  <si>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</si>
  <si>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</si>
  <si>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</si>
  <si>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</si>
  <si>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</si>
  <si>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</si>
  <si>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</si>
  <si>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</si>
  <si>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</si>
  <si>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</si>
  <si>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</si>
  <si>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</si>
  <si>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</si>
  <si>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</si>
  <si>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</si>
  <si>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</si>
  <si>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</si>
  <si>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</si>
  <si>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</si>
  <si>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</si>
  <si>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</si>
  <si>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</si>
  <si>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</si>
  <si>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</si>
  <si>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</si>
  <si>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</si>
  <si>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</si>
  <si>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</si>
  <si>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</si>
  <si>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</si>
  <si>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</si>
  <si>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</si>
  <si>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</si>
  <si>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</si>
  <si>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</si>
  <si>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</si>
  <si>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</si>
  <si>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</si>
  <si>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</si>
  <si>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</si>
  <si>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</si>
  <si>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</si>
  <si>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</si>
  <si>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</si>
  <si>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</si>
  <si>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</si>
  <si>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</si>
  <si>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</si>
  <si>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</si>
  <si>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</si>
  <si>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</si>
  <si>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</si>
  <si>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</si>
  <si>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</si>
  <si>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</si>
  <si>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</si>
  <si>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</si>
  <si>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</si>
  <si>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</si>
  <si>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</si>
  <si>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</si>
  <si>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</si>
  <si>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</si>
  <si>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</si>
  <si>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</si>
  <si>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</si>
  <si>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</si>
  <si>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</si>
  <si>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</si>
  <si>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</si>
  <si>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</si>
  <si>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</si>
  <si>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</si>
  <si>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</si>
  <si>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</si>
  <si>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</si>
  <si>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</si>
  <si>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</si>
  <si>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</si>
  <si>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</si>
  <si>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</si>
  <si>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</si>
  <si>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</si>
  <si>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</si>
  <si>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</si>
  <si>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</si>
  <si>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</si>
  <si>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</si>
  <si>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</si>
  <si>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</si>
  <si>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</si>
  <si>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</si>
  <si>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</si>
  <si>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</si>
  <si>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</si>
  <si>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</si>
  <si>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</si>
  <si>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</si>
  <si>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</si>
  <si>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</si>
  <si>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</si>
  <si>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</si>
  <si>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</si>
  <si>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</si>
  <si>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</si>
  <si>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</si>
  <si>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</si>
  <si>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</si>
  <si>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</si>
  <si>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</si>
  <si>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</si>
  <si>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</si>
  <si>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</si>
  <si>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</si>
  <si>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</si>
  <si>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</si>
  <si>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</si>
  <si>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</si>
  <si>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</si>
  <si>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</si>
  <si>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</si>
  <si>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</si>
  <si>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</si>
  <si>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</si>
  <si>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</si>
  <si>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</si>
  <si>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</si>
  <si>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</si>
  <si>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</si>
  <si>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</si>
  <si>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</si>
  <si>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</si>
  <si>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</si>
  <si>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</si>
  <si>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</si>
  <si>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</si>
  <si>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</si>
  <si>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</si>
  <si>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</si>
  <si>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</si>
  <si>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</si>
  <si>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</si>
  <si>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</si>
  <si>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</si>
  <si>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</si>
  <si>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</si>
  <si>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</si>
  <si>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</si>
  <si>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</si>
  <si>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</si>
  <si>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</si>
  <si>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</si>
  <si>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</si>
  <si>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</si>
  <si>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</si>
  <si>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</si>
  <si>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</si>
  <si>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</si>
  <si>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</si>
  <si>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</si>
  <si>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</si>
  <si>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</si>
  <si>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</si>
  <si>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</si>
  <si>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</si>
  <si>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</si>
  <si>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</si>
  <si>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</si>
  <si>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</si>
  <si>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</si>
  <si>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</si>
  <si>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</si>
  <si>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</si>
  <si>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</si>
  <si>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</si>
  <si>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</si>
  <si>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</si>
  <si>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</si>
  <si>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</si>
  <si>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</si>
  <si>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</si>
  <si>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</si>
  <si>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</si>
  <si>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</si>
  <si>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</si>
  <si>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</si>
  <si>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</si>
  <si>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</si>
  <si>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</si>
  <si>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</si>
  <si>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</si>
  <si>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</si>
  <si>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</si>
  <si>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</si>
  <si>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</si>
  <si>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</si>
  <si>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</si>
  <si>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</si>
  <si>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</si>
  <si>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</si>
  <si>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</si>
  <si>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</si>
  <si>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</si>
  <si>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</si>
  <si>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</si>
  <si>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</si>
  <si>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</si>
  <si>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</si>
  <si>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</si>
  <si>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</si>
  <si>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</si>
  <si>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</si>
  <si>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</si>
  <si>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</si>
  <si>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</si>
  <si>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</si>
  <si>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</si>
  <si>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</si>
  <si>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</si>
  <si>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</si>
  <si>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</si>
  <si>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</si>
  <si>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</si>
  <si>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</si>
  <si>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</si>
  <si>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</si>
  <si>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</si>
  <si>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</si>
  <si>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</si>
  <si>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</si>
  <si>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</si>
  <si>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</si>
  <si>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</si>
  <si>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</si>
  <si>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</si>
  <si>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</si>
  <si>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</si>
  <si>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</si>
  <si>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</si>
  <si>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</si>
  <si>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</si>
  <si>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</si>
  <si>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</si>
  <si>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</si>
  <si>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</si>
  <si>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</si>
  <si>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</si>
  <si>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</si>
  <si>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</si>
  <si>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</si>
  <si>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</si>
  <si>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</si>
  <si>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</si>
  <si>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</si>
  <si>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</si>
  <si>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</si>
  <si>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</si>
  <si>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</si>
  <si>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</si>
  <si>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</si>
  <si>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</si>
  <si>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</si>
  <si>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</si>
  <si>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</si>
  <si>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</si>
  <si>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</si>
  <si>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</si>
  <si>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</si>
  <si>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</si>
  <si>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</si>
  <si>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</si>
  <si>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</si>
  <si>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</si>
  <si>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</si>
  <si>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</si>
  <si>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</si>
  <si>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</si>
  <si>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</si>
  <si>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</si>
  <si>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</si>
  <si>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</si>
  <si>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</si>
  <si>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</si>
  <si>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</si>
  <si>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</si>
  <si>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</si>
  <si>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</si>
  <si>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</si>
  <si>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</si>
  <si>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</si>
  <si>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</si>
  <si>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</si>
  <si>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</si>
  <si>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</si>
  <si>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</si>
  <si>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</si>
  <si>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</si>
  <si>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</si>
  <si>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</si>
  <si>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</si>
  <si>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</si>
  <si>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</si>
  <si>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</si>
  <si>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</si>
  <si>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</si>
  <si>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</si>
  <si>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</si>
  <si>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</si>
  <si>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</si>
  <si>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</si>
  <si>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</si>
  <si>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</si>
  <si>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</si>
  <si>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</si>
  <si>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</si>
  <si>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</si>
  <si>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</si>
  <si>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</si>
  <si>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</si>
  <si>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</si>
  <si>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</si>
  <si>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</si>
  <si>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</si>
  <si>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</si>
  <si>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</si>
  <si>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</si>
  <si>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</si>
  <si>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</si>
  <si>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</si>
  <si>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</si>
  <si>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</si>
  <si>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</si>
  <si>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</si>
  <si>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</si>
  <si>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</si>
  <si>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</si>
  <si>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</si>
  <si>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</si>
  <si>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</si>
  <si>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</si>
  <si>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</si>
  <si>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</si>
  <si>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</si>
  <si>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</si>
  <si>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</si>
  <si>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</si>
  <si>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</si>
  <si>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</si>
  <si>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</si>
  <si>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</si>
  <si>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</si>
  <si>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</si>
  <si>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</si>
  <si>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</si>
  <si>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</si>
  <si>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</si>
  <si>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</si>
  <si>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</si>
  <si>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</si>
  <si>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</si>
  <si>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</si>
  <si>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</si>
  <si>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</si>
  <si>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</si>
  <si>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</si>
  <si>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</si>
  <si>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</si>
  <si>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</si>
  <si>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</si>
  <si>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</si>
  <si>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</si>
  <si>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</si>
  <si>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</si>
  <si>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</si>
  <si>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</si>
  <si>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</si>
  <si>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</si>
  <si>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</si>
  <si>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</si>
  <si>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</si>
  <si>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</si>
  <si>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</si>
  <si>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</si>
  <si>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</si>
  <si>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</si>
  <si>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</si>
  <si>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</si>
  <si>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</si>
  <si>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</si>
  <si>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</si>
  <si>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</si>
  <si>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</si>
  <si>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</si>
  <si>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</si>
  <si>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</si>
  <si>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</si>
  <si>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</si>
  <si>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</si>
  <si>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</si>
  <si>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</si>
  <si>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</si>
  <si>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</si>
  <si>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</si>
  <si>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</si>
  <si>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</si>
  <si>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</si>
  <si>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</si>
  <si>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</si>
  <si>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</si>
  <si>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</si>
  <si>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</si>
  <si>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</si>
  <si>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</si>
  <si>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</si>
  <si>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</si>
  <si>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</si>
  <si>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</si>
  <si>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</si>
  <si>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</si>
  <si>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</si>
  <si>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</si>
  <si>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</si>
  <si>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</si>
  <si>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</si>
  <si>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</si>
  <si>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</si>
  <si>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</si>
  <si>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</si>
  <si>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</si>
  <si>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</si>
  <si>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</si>
  <si>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</si>
  <si>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</si>
  <si>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</si>
  <si>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</si>
  <si>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</si>
  <si>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</si>
  <si>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</si>
  <si>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</si>
  <si>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</si>
  <si>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</si>
  <si>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</si>
  <si>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</si>
  <si>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</si>
  <si>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</si>
  <si>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</si>
  <si>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</si>
  <si>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</si>
  <si>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</si>
  <si>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</si>
  <si>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</si>
  <si>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</si>
  <si>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</si>
  <si>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</si>
  <si>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</si>
  <si>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</si>
  <si>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</si>
  <si>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</si>
  <si>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</si>
  <si>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</si>
  <si>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</si>
  <si>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</si>
  <si>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</si>
  <si>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</si>
  <si>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</si>
  <si>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</si>
  <si>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</si>
  <si>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</si>
  <si>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</si>
  <si>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</si>
  <si>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</si>
  <si>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</si>
  <si>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</si>
  <si>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</si>
  <si>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</si>
  <si>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</si>
  <si>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</si>
  <si>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</si>
  <si>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</si>
  <si>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</si>
  <si>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</si>
  <si>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</si>
  <si>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</si>
  <si>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</si>
  <si>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</si>
  <si>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</si>
  <si>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</si>
  <si>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</si>
  <si>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</si>
  <si>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</si>
  <si>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</si>
  <si>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</si>
  <si>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</si>
  <si>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</si>
  <si>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</si>
  <si>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</si>
  <si>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</si>
  <si>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</si>
  <si>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</si>
  <si>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</si>
  <si>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</si>
  <si>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</si>
  <si>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</si>
  <si>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</si>
  <si>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</si>
  <si>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</si>
  <si>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</si>
  <si>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</si>
  <si>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</si>
  <si>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</si>
  <si>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</si>
  <si>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</si>
  <si>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</si>
  <si>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</si>
  <si>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</si>
  <si>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</si>
  <si>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</si>
  <si>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</si>
  <si>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</si>
  <si>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</si>
  <si>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</si>
  <si>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</si>
  <si>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</si>
  <si>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</si>
  <si>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</si>
  <si>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</si>
  <si>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</si>
  <si>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</si>
  <si>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</si>
  <si>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</si>
  <si>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</si>
  <si>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</si>
  <si>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</si>
  <si>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</si>
  <si>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</si>
  <si>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</si>
  <si>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</si>
  <si>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</si>
  <si>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</si>
  <si>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</si>
  <si>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</si>
  <si>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</si>
  <si>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</si>
  <si>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</si>
  <si>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</si>
  <si>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</si>
  <si>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</si>
  <si>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</si>
  <si>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</si>
  <si>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</si>
  <si>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</si>
  <si>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</si>
  <si>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</si>
  <si>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</si>
  <si>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</si>
  <si>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</si>
  <si>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</si>
  <si>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</si>
  <si>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</si>
  <si>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</si>
  <si>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</si>
  <si>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</si>
  <si>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</si>
  <si>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</si>
  <si>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</si>
  <si>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</si>
  <si>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</si>
  <si>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</si>
  <si>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</si>
  <si>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</si>
  <si>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</si>
  <si>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</si>
  <si>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</si>
  <si>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</si>
  <si>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</si>
  <si>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</si>
  <si>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</si>
  <si>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</si>
  <si>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</si>
  <si>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</si>
  <si>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</si>
  <si>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</si>
  <si>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</si>
  <si>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</si>
  <si>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</si>
  <si>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</si>
  <si>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</si>
  <si>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</si>
  <si>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</si>
  <si>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</si>
  <si>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</si>
  <si>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</si>
  <si>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</si>
  <si>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</si>
  <si>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</si>
  <si>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</si>
  <si>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</si>
  <si>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</si>
  <si>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</si>
  <si>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</si>
  <si>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</si>
  <si>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</si>
  <si>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</si>
  <si>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</si>
  <si>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</si>
  <si>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</si>
  <si>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</si>
  <si>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</si>
  <si>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</si>
  <si>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</si>
  <si>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</si>
  <si>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</si>
  <si>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</si>
  <si>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</si>
  <si>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</si>
  <si>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</si>
  <si>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</si>
  <si>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</si>
  <si>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</si>
  <si>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</si>
  <si>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</si>
  <si>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</si>
  <si>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</si>
  <si>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</si>
  <si>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</si>
  <si>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</si>
  <si>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</si>
  <si>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</si>
  <si>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</si>
  <si>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</si>
  <si>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</si>
  <si>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</si>
  <si>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</si>
  <si>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</si>
  <si>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</si>
  <si>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</si>
  <si>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</si>
  <si>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</si>
  <si>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</si>
  <si>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</si>
  <si>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</si>
  <si>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</si>
  <si>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</si>
  <si>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</si>
  <si>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</si>
  <si>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</si>
  <si>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</si>
  <si>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</si>
  <si>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</si>
  <si>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</si>
  <si>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</si>
  <si>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</si>
  <si>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</si>
  <si>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</si>
  <si>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</si>
  <si>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</si>
  <si>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</si>
  <si>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</si>
  <si>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</si>
  <si>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</si>
  <si>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</si>
  <si>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</si>
  <si>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</si>
  <si>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</si>
  <si>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</si>
  <si>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</si>
  <si>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</si>
  <si>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</si>
  <si>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</si>
  <si>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</si>
  <si>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</si>
  <si>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</si>
  <si>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</si>
  <si>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</si>
  <si>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</si>
  <si>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</si>
  <si>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</si>
  <si>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</si>
  <si>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</si>
  <si>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</si>
  <si>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</si>
  <si>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</si>
  <si>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</si>
  <si>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</si>
  <si>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</si>
  <si>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</si>
  <si>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</si>
  <si>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</si>
  <si>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</si>
  <si>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</si>
  <si>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</si>
  <si>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</si>
  <si>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</si>
  <si>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</si>
  <si>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</si>
  <si>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</si>
  <si>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</si>
  <si>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</si>
  <si>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</si>
  <si>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</si>
  <si>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</si>
  <si>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</si>
  <si>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</si>
  <si>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</si>
  <si>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</si>
  <si>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</si>
  <si>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</si>
  <si>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</si>
  <si>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</si>
  <si>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</si>
  <si>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</si>
  <si>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</si>
  <si>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</si>
  <si>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</si>
  <si>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</si>
  <si>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</si>
  <si>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</si>
  <si>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</si>
  <si>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</si>
  <si>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</si>
  <si>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</si>
  <si>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</si>
  <si>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</si>
  <si>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</si>
  <si>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</si>
  <si>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</si>
  <si>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</si>
  <si>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</si>
  <si>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</si>
  <si>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</si>
  <si>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</si>
  <si>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</si>
  <si>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</si>
  <si>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</si>
  <si>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</si>
  <si>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</si>
  <si>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</si>
  <si>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</si>
  <si>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</si>
  <si>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</si>
  <si>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</si>
  <si>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</si>
  <si>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</si>
  <si>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</si>
  <si>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</si>
  <si>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</si>
  <si>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</si>
  <si>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</si>
  <si>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</si>
  <si>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</si>
  <si>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</si>
  <si>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</si>
  <si>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</si>
  <si>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</si>
  <si>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</si>
  <si>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</si>
  <si>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</si>
  <si>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</si>
  <si>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</si>
  <si>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</si>
  <si>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</si>
  <si>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</si>
  <si>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</si>
  <si>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</si>
  <si>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</si>
  <si>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</si>
  <si>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</si>
  <si>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</si>
  <si>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</si>
  <si>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</si>
  <si>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</si>
  <si>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</si>
  <si>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</si>
  <si>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</si>
  <si>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</si>
  <si>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</si>
  <si>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</si>
  <si>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</si>
  <si>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</si>
  <si>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</si>
  <si>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</si>
  <si>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</si>
  <si>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</si>
  <si>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</si>
  <si>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</si>
  <si>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</si>
  <si>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</si>
  <si>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</si>
  <si>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</si>
  <si>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</si>
  <si>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</si>
  <si>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</si>
  <si>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</si>
  <si>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</si>
  <si>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</si>
  <si>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</si>
  <si>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</si>
  <si>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</si>
  <si>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</si>
  <si>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</si>
  <si>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</si>
  <si>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</si>
  <si>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</si>
  <si>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</si>
  <si>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</si>
  <si>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</si>
  <si>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</si>
  <si>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</si>
  <si>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</si>
  <si>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</si>
  <si>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</si>
  <si>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</si>
  <si>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</si>
  <si>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</si>
  <si>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</si>
  <si>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</si>
  <si>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</si>
  <si>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</si>
  <si>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</si>
  <si>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</si>
  <si>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</si>
  <si>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</si>
  <si>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</si>
  <si>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</si>
  <si>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</si>
  <si>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</si>
  <si>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</si>
  <si>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</si>
  <si>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</si>
  <si>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</si>
  <si>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</si>
  <si>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</si>
  <si>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</si>
  <si>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</si>
  <si>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</si>
  <si>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</si>
  <si>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</si>
  <si>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</si>
  <si>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</si>
  <si>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</si>
  <si>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</si>
  <si>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</si>
  <si>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</si>
  <si>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</si>
  <si>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</si>
  <si>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</si>
  <si>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</si>
  <si>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</si>
  <si>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</si>
  <si>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</si>
  <si>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</si>
  <si>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</si>
  <si>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</si>
  <si>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</si>
  <si>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</si>
  <si>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</si>
  <si>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</si>
  <si>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</si>
  <si>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</si>
  <si>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</si>
  <si>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</si>
  <si>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</si>
  <si>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</si>
  <si>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</si>
  <si>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</si>
  <si>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</si>
  <si>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</si>
  <si>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</si>
  <si>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</si>
  <si>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</si>
  <si>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</si>
  <si>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</si>
  <si>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</si>
  <si>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</si>
  <si>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</si>
  <si>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</si>
  <si>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</si>
  <si>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</si>
  <si>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</si>
  <si>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</si>
  <si>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</si>
  <si>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</si>
  <si>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</si>
  <si>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</si>
  <si>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</si>
  <si>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</si>
  <si>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</si>
  <si>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</si>
  <si>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</si>
  <si>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</si>
  <si>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</si>
  <si>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</si>
  <si>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</si>
  <si>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</si>
  <si>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</si>
  <si>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</si>
  <si>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</si>
  <si>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</si>
  <si>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</si>
  <si>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</si>
  <si>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</si>
  <si>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</si>
  <si>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</si>
  <si>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</si>
  <si>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</si>
  <si>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</si>
  <si>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</si>
  <si>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</si>
  <si>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</si>
  <si>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</si>
  <si>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</si>
  <si>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</si>
  <si>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</si>
  <si>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</si>
  <si>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</si>
  <si>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</si>
  <si>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</si>
  <si>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</si>
  <si>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</si>
  <si>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</si>
  <si>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</si>
  <si>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</si>
  <si>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</si>
  <si>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</si>
  <si>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</si>
  <si>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</si>
  <si>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</si>
  <si>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</si>
  <si>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</si>
  <si>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</si>
  <si>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</si>
  <si>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</si>
  <si>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</si>
  <si>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</si>
  <si>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</si>
  <si>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</si>
  <si>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</si>
  <si>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</si>
  <si>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</si>
  <si>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</si>
  <si>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</si>
  <si>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</si>
  <si>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</si>
  <si>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</si>
  <si>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</si>
  <si>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</si>
  <si>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</si>
  <si>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</si>
  <si>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</si>
  <si>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</si>
  <si>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</si>
  <si>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</si>
  <si>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</si>
  <si>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</si>
  <si>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</si>
  <si>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</si>
  <si>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</si>
  <si>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</si>
  <si>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</si>
  <si>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</si>
  <si>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</si>
  <si>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</si>
  <si>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</si>
  <si>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</si>
  <si>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</si>
  <si>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</si>
  <si>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</si>
  <si>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</si>
  <si>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</si>
  <si>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</si>
  <si>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</si>
  <si>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</si>
  <si>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</si>
  <si>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</si>
  <si>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</si>
  <si>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</si>
  <si>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</si>
  <si>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</si>
  <si>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</si>
  <si>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</si>
  <si>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</si>
  <si>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</si>
  <si>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</si>
  <si>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</si>
  <si>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</si>
  <si>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</si>
  <si>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</si>
  <si>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</si>
  <si>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</si>
  <si>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</si>
  <si>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</si>
  <si>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</si>
  <si>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</si>
  <si>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</si>
  <si>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</si>
  <si>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</si>
  <si>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</si>
  <si>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</si>
  <si>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</si>
  <si>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</si>
  <si>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</si>
  <si>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</si>
  <si>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</si>
  <si>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</si>
  <si>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</si>
  <si>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</si>
  <si>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</si>
  <si>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</si>
  <si>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</si>
  <si>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</si>
  <si>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</si>
  <si>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</si>
  <si>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</si>
  <si>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</si>
  <si>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</si>
  <si>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</si>
  <si>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</si>
  <si>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</si>
  <si>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</si>
  <si>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</si>
  <si>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</si>
  <si>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</si>
  <si>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</si>
  <si>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</si>
  <si>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</si>
  <si>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</si>
  <si>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</si>
  <si>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</si>
  <si>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</si>
  <si>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</si>
  <si>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</si>
  <si>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</si>
  <si>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</si>
  <si>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</si>
  <si>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</si>
  <si>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</si>
  <si>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</si>
  <si>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</si>
  <si>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</si>
  <si>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</si>
  <si>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</si>
  <si>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</si>
  <si>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</si>
  <si>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</si>
  <si>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</si>
  <si>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</si>
  <si>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</si>
  <si>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</si>
  <si>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</si>
  <si>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</si>
  <si>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</si>
  <si>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</si>
  <si>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</si>
  <si>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</si>
  <si>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</si>
  <si>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</si>
  <si>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</si>
  <si>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</si>
  <si>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</si>
  <si>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</si>
  <si>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</si>
  <si>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</si>
  <si>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</si>
  <si>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</si>
  <si>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</si>
  <si>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</si>
  <si>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</si>
  <si>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</si>
  <si>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</si>
  <si>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</si>
  <si>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</si>
  <si>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</si>
  <si>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</si>
  <si>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</si>
  <si>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</si>
  <si>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</si>
  <si>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</si>
  <si>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</si>
  <si>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</si>
  <si>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</si>
  <si>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</si>
  <si>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</si>
  <si>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</si>
  <si>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</si>
  <si>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</si>
  <si>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</si>
  <si>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</si>
  <si>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</si>
  <si>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</si>
  <si>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</si>
  <si>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</si>
  <si>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</si>
  <si>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</si>
  <si>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</si>
  <si>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</si>
  <si>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</si>
  <si>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</si>
  <si>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</si>
  <si>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</si>
  <si>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</si>
  <si>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</si>
  <si>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</si>
  <si>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</si>
  <si>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</si>
  <si>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</si>
  <si>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</si>
  <si>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</si>
  <si>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</si>
  <si>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</si>
  <si>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</si>
  <si>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</si>
  <si>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</si>
  <si>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</si>
  <si>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</si>
  <si>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</si>
  <si>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</si>
  <si>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</si>
  <si>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</si>
  <si>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</si>
  <si>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</si>
  <si>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</si>
  <si>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</si>
  <si>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</si>
  <si>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</si>
  <si>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</si>
  <si>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</si>
  <si>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</si>
  <si>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</si>
  <si>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</si>
  <si>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</si>
  <si>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</si>
  <si>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</si>
  <si>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</si>
  <si>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</si>
  <si>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</si>
  <si>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</si>
  <si>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</si>
  <si>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</si>
  <si>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</si>
  <si>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</si>
  <si>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</si>
  <si>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</si>
  <si>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</si>
  <si>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</si>
  <si>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</si>
  <si>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</si>
  <si>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</si>
  <si>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</si>
  <si>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</si>
  <si>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</si>
  <si>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</si>
  <si>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</si>
  <si>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</si>
  <si>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</si>
  <si>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</si>
  <si>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</si>
  <si>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</si>
  <si>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</si>
  <si>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</si>
  <si>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</si>
  <si>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</si>
  <si>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</si>
  <si>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</si>
  <si>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</si>
  <si>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</si>
  <si>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</si>
  <si>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</si>
  <si>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</si>
  <si>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</si>
  <si>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</si>
  <si>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</si>
  <si>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</si>
  <si>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</si>
  <si>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</si>
  <si>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</si>
  <si>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</si>
  <si>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</si>
  <si>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</si>
  <si>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</si>
  <si>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</si>
  <si>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</si>
  <si>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</si>
  <si>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</si>
  <si>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</si>
  <si>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</si>
  <si>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</si>
  <si>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</si>
  <si>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</si>
  <si>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</si>
  <si>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</si>
  <si>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</si>
  <si>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</si>
  <si>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</si>
  <si>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</si>
  <si>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</si>
  <si>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</si>
  <si>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</si>
  <si>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</si>
  <si>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</si>
  <si>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</si>
  <si>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</si>
  <si>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</si>
  <si>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</si>
  <si>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</si>
  <si>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</si>
  <si>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</si>
  <si>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</si>
  <si>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</si>
  <si>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</si>
  <si>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</si>
  <si>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</si>
  <si>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</si>
  <si>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</si>
  <si>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</si>
  <si>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</si>
  <si>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</si>
  <si>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</si>
  <si>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</si>
  <si>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</si>
  <si>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</si>
  <si>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</si>
  <si>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</si>
  <si>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</si>
  <si>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</si>
  <si>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</si>
  <si>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</si>
  <si>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</si>
  <si>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</si>
  <si>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</si>
  <si>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</si>
  <si>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</si>
  <si>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</si>
  <si>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</si>
  <si>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</si>
  <si>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</si>
  <si>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</si>
  <si>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</si>
  <si>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</si>
  <si>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</si>
  <si>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</si>
  <si>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</si>
  <si>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</si>
  <si>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</si>
  <si>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</si>
  <si>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</si>
  <si>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</si>
  <si>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</si>
  <si>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</si>
  <si>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</si>
  <si>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</si>
  <si>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</si>
  <si>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</si>
  <si>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</si>
  <si>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</si>
  <si>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</si>
  <si>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</si>
  <si>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</si>
  <si>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</si>
  <si>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</si>
  <si>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</si>
  <si>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</si>
  <si>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</si>
  <si>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</si>
  <si>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</si>
  <si>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</si>
  <si>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</si>
  <si>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</si>
  <si>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</si>
  <si>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</si>
  <si>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</si>
  <si>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</si>
  <si>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</si>
  <si>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</si>
  <si>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</si>
  <si>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</si>
  <si>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</si>
  <si>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</si>
  <si>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</si>
  <si>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</si>
  <si>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</si>
  <si>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</si>
  <si>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</si>
  <si>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</si>
  <si>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</si>
  <si>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</si>
  <si>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</si>
  <si>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</si>
  <si>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</si>
  <si>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</si>
  <si>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</si>
  <si>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</si>
  <si>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</si>
  <si>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</si>
  <si>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</si>
  <si>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</si>
  <si>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</si>
  <si>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</si>
  <si>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</si>
  <si>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</si>
  <si>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</si>
  <si>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</si>
  <si>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</si>
  <si>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</si>
  <si>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</si>
  <si>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</si>
  <si>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</si>
  <si>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</si>
  <si>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</si>
  <si>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</si>
  <si>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</si>
  <si>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</si>
  <si>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</si>
  <si>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</si>
  <si>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</si>
  <si>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</si>
  <si>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</si>
  <si>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</si>
  <si>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</si>
  <si>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</si>
  <si>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</si>
  <si>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</si>
  <si>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</si>
  <si>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</si>
  <si>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</si>
  <si>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</si>
  <si>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</si>
  <si>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</si>
  <si>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</si>
  <si>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</si>
  <si>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</si>
  <si>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</si>
  <si>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</si>
  <si>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</si>
  <si>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</si>
  <si>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</si>
  <si>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</si>
  <si>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</si>
  <si>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</si>
  <si>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</si>
  <si>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</si>
  <si>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</si>
  <si>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</si>
  <si>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</si>
  <si>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</si>
  <si>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</si>
  <si>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</si>
  <si>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</si>
  <si>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</si>
  <si>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</si>
  <si>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</si>
  <si>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</si>
  <si>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</si>
  <si>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</si>
  <si>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</si>
  <si>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</si>
  <si>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</si>
  <si>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</si>
  <si>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</si>
  <si>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</si>
  <si>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</si>
  <si>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</si>
  <si>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</si>
  <si>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</si>
  <si>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</si>
  <si>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</si>
  <si>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</si>
  <si>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</si>
  <si>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</si>
  <si>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</si>
  <si>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</si>
  <si>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</si>
  <si>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</si>
  <si>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</si>
  <si>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</si>
  <si>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</si>
  <si>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</si>
  <si>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</si>
  <si>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</si>
  <si>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</si>
  <si>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</si>
  <si>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</si>
  <si>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</si>
  <si>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</si>
  <si>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</si>
  <si>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</si>
  <si>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</si>
  <si>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</si>
  <si>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</si>
  <si>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</si>
  <si>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</si>
  <si>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</si>
  <si>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</si>
  <si>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</si>
  <si>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</si>
  <si>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</si>
  <si>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</si>
  <si>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</si>
  <si>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</si>
  <si>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</si>
  <si>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</si>
  <si>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</si>
  <si>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</si>
  <si>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</si>
  <si>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</si>
  <si>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</si>
  <si>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</si>
  <si>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</si>
  <si>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</si>
  <si>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</si>
  <si>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</si>
  <si>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</si>
  <si>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</si>
  <si>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</si>
  <si>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</si>
  <si>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</si>
  <si>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</si>
  <si>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</si>
  <si>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</si>
  <si>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</si>
  <si>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</si>
  <si>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</si>
  <si>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</si>
  <si>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</si>
  <si>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</si>
  <si>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</si>
  <si>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</si>
  <si>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</si>
  <si>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</si>
  <si>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</si>
  <si>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</si>
  <si>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</si>
  <si>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</si>
  <si>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</si>
  <si>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</si>
  <si>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</si>
  <si>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</si>
  <si>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</si>
  <si>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</si>
  <si>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</si>
  <si>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</si>
  <si>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</si>
  <si>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</si>
  <si>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</si>
  <si>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</si>
  <si>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</si>
  <si>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</si>
  <si>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</si>
  <si>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</si>
  <si>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</si>
  <si>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</si>
  <si>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</si>
  <si>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</si>
  <si>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</si>
  <si>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</si>
  <si>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</si>
  <si>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</si>
  <si>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</si>
  <si>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</si>
  <si>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</si>
  <si>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</si>
  <si>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</si>
  <si>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</si>
  <si>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</si>
  <si>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</si>
  <si>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</si>
  <si>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</si>
  <si>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</si>
  <si>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</si>
  <si>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</si>
  <si>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</si>
  <si>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</si>
  <si>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</si>
  <si>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</si>
  <si>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</si>
  <si>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</si>
  <si>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</si>
  <si>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</si>
  <si>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</si>
  <si>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</si>
  <si>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</si>
  <si>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</si>
  <si>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</si>
  <si>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</si>
  <si>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</si>
  <si>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</si>
  <si>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</si>
  <si>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</si>
  <si>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</si>
  <si>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</si>
  <si>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</si>
  <si>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</si>
  <si>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</si>
  <si>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</si>
  <si>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</si>
  <si>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</si>
  <si>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</si>
  <si>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</si>
  <si>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</si>
  <si>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</si>
  <si>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</si>
  <si>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</si>
  <si>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</si>
  <si>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</si>
  <si>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</si>
  <si>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</si>
  <si>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</si>
  <si>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</si>
  <si>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</si>
  <si>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</si>
  <si>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</si>
  <si>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</si>
  <si>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</si>
  <si>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</si>
  <si>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</si>
  <si>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</si>
  <si>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</si>
  <si>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</si>
  <si>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</si>
  <si>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</si>
  <si>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</si>
  <si>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</si>
  <si>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</si>
  <si>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</si>
  <si>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</si>
  <si>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</si>
  <si>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</si>
  <si>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</si>
  <si>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</si>
  <si>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</si>
  <si>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</si>
  <si>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</si>
  <si>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</si>
  <si>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</si>
  <si>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</si>
  <si>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</si>
  <si>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</si>
  <si>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</si>
  <si>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</si>
  <si>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</si>
  <si>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</si>
  <si>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</si>
  <si>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</si>
  <si>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</si>
  <si>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</si>
  <si>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</si>
  <si>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</si>
  <si>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</si>
  <si>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</si>
  <si>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</si>
  <si>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</si>
  <si>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</si>
  <si>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</si>
  <si>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</si>
  <si>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</si>
  <si>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</si>
  <si>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</si>
  <si>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</si>
  <si>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</si>
  <si>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</si>
  <si>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</si>
  <si>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</si>
  <si>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</si>
  <si>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</si>
  <si>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</si>
  <si>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</si>
  <si>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</si>
  <si>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</si>
  <si>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</si>
  <si>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</si>
  <si>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</si>
  <si>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</si>
  <si>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</si>
  <si>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</si>
  <si>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</si>
  <si>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</si>
  <si>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</si>
  <si>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</si>
  <si>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</si>
  <si>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</si>
  <si>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</si>
  <si>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</si>
  <si>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</si>
  <si>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</si>
  <si>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</si>
  <si>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</si>
  <si>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</si>
  <si>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</si>
  <si>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</si>
  <si>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</si>
  <si>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</si>
  <si>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</si>
  <si>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</si>
  <si>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</si>
  <si>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</si>
  <si>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</si>
  <si>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</si>
  <si>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</si>
  <si>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</si>
  <si>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</si>
  <si>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</si>
  <si>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</si>
  <si>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</si>
  <si>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</si>
  <si>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</si>
  <si>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</si>
  <si>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</si>
  <si>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</si>
  <si>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</si>
  <si>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</si>
  <si>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</si>
  <si>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</si>
  <si>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</si>
  <si>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</si>
  <si>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</si>
  <si>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</si>
  <si>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</si>
  <si>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</si>
  <si>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</si>
  <si>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</si>
  <si>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</si>
  <si>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</si>
  <si>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</si>
  <si>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</si>
  <si>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</si>
  <si>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</si>
  <si>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</si>
  <si>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</si>
  <si>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</si>
  <si>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</si>
  <si>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</si>
  <si>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</si>
  <si>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</si>
  <si>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</si>
  <si>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</si>
  <si>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</si>
  <si>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</si>
  <si>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</si>
  <si>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</si>
  <si>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</si>
  <si>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</si>
  <si>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</si>
  <si>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</si>
  <si>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</si>
  <si>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</si>
  <si>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</si>
  <si>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</si>
  <si>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</si>
  <si>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</si>
  <si>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</si>
  <si>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</si>
  <si>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</si>
  <si>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</si>
  <si>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</si>
  <si>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</si>
  <si>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</si>
  <si>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</si>
  <si>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</si>
  <si>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</si>
  <si>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</si>
  <si>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</si>
  <si>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</si>
  <si>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</si>
  <si>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</si>
  <si>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</si>
  <si>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</si>
  <si>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</si>
  <si>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</si>
  <si>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</si>
  <si>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</si>
  <si>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</si>
  <si>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</si>
  <si>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</si>
  <si>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</si>
  <si>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</si>
  <si>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</si>
  <si>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</si>
  <si>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</si>
  <si>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</si>
  <si>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</si>
  <si>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</si>
  <si>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</si>
  <si>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</si>
  <si>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</si>
  <si>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</si>
  <si>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</si>
  <si>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</si>
  <si>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</si>
  <si>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</si>
  <si>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</si>
  <si>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</si>
  <si>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</si>
  <si>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</si>
  <si>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</si>
  <si>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</si>
  <si>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</si>
  <si>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</si>
  <si>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</si>
  <si>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</si>
  <si>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</si>
  <si>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</si>
  <si>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</si>
  <si>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</si>
  <si>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</si>
  <si>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</si>
  <si>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</si>
  <si>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</si>
  <si>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</si>
  <si>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</si>
  <si>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</si>
  <si>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</si>
  <si>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</si>
  <si>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</si>
  <si>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</si>
  <si>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</si>
  <si>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</si>
  <si>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</si>
  <si>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</si>
  <si>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</si>
  <si>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</si>
  <si>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</si>
  <si>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</si>
  <si>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</si>
  <si>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</si>
  <si>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</si>
  <si>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</si>
  <si>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</si>
  <si>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</si>
  <si>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</si>
  <si>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</si>
  <si>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</si>
  <si>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</si>
  <si>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</si>
  <si>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</si>
  <si>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</si>
  <si>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</si>
  <si>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</si>
  <si>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</si>
  <si>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</si>
  <si>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</si>
  <si>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</si>
  <si>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</si>
  <si>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</si>
  <si>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</si>
  <si>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</si>
  <si>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</si>
  <si>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</si>
  <si>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</si>
  <si>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</si>
  <si>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</si>
  <si>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</si>
  <si>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</si>
  <si>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</si>
  <si>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</si>
  <si>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</si>
  <si>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</si>
  <si>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</si>
  <si>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</si>
  <si>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</si>
  <si>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</si>
  <si>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</si>
  <si>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</si>
  <si>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</si>
  <si>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</si>
  <si>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</si>
  <si>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</si>
  <si>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</si>
  <si>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</si>
  <si>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</si>
  <si>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</si>
  <si>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</si>
  <si>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</si>
  <si>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</si>
  <si>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</si>
  <si>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</si>
  <si>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</si>
  <si>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</si>
  <si>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</si>
  <si>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</si>
  <si>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</si>
  <si>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</si>
  <si>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</si>
  <si>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</si>
  <si>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</si>
  <si>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</si>
  <si>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</si>
  <si>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</si>
  <si>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</si>
  <si>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</si>
  <si>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</si>
  <si>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</si>
  <si>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</si>
  <si>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</si>
  <si>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</si>
  <si>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</si>
  <si>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</si>
  <si>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</si>
  <si>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</si>
  <si>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</si>
  <si>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</si>
  <si>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</si>
  <si>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</si>
  <si>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</si>
  <si>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</si>
  <si>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</si>
  <si>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</si>
  <si>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</si>
  <si>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</si>
  <si>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</si>
  <si>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</si>
  <si>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</si>
  <si>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</si>
  <si>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</si>
  <si>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</si>
  <si>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</si>
  <si>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</si>
  <si>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</si>
  <si>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</si>
  <si>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</si>
  <si>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</si>
  <si>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</si>
  <si>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</si>
  <si>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</si>
  <si>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</si>
  <si>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</si>
  <si>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</si>
  <si>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</si>
  <si>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</si>
  <si>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</si>
  <si>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</si>
  <si>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</si>
  <si>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</si>
  <si>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</si>
  <si>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</si>
  <si>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</si>
  <si>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</si>
  <si>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</si>
  <si>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</si>
  <si>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</si>
  <si>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</si>
  <si>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</si>
  <si>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</si>
  <si>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</si>
  <si>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</si>
  <si>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</si>
  <si>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</si>
  <si>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</si>
  <si>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</si>
  <si>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</si>
  <si>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</si>
  <si>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</si>
  <si>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</si>
  <si>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</si>
  <si>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</si>
  <si>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</si>
  <si>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</si>
  <si>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</si>
  <si>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</si>
  <si>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</si>
  <si>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</si>
  <si>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</si>
  <si>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</si>
  <si>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</si>
  <si>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</si>
  <si>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</si>
  <si>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</si>
  <si>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</si>
  <si>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</si>
  <si>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</si>
  <si>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</si>
  <si>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</si>
  <si>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</si>
  <si>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</si>
  <si>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</si>
  <si>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</si>
  <si>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</si>
  <si>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</si>
  <si>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</si>
  <si>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</si>
  <si>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</si>
  <si>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</si>
  <si>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</si>
  <si>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</si>
  <si>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</si>
  <si>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</si>
  <si>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</si>
  <si>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</si>
  <si>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</si>
  <si>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</si>
  <si>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</si>
  <si>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</si>
  <si>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</si>
  <si>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</si>
  <si>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</si>
  <si>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</si>
  <si>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</si>
  <si>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</si>
  <si>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</si>
  <si>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</si>
  <si>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</si>
  <si>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</si>
  <si>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</si>
  <si>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</si>
  <si>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</si>
  <si>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</si>
  <si>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</si>
  <si>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</si>
  <si>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</si>
  <si>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</si>
  <si>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</si>
  <si>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</si>
  <si>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</si>
  <si>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</si>
  <si>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</si>
  <si>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</si>
  <si>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</si>
  <si>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</si>
  <si>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</si>
  <si>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</si>
  <si>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</si>
  <si>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</si>
  <si>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</si>
  <si>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</si>
  <si>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</si>
  <si>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</si>
  <si>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</si>
  <si>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</si>
  <si>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</si>
  <si>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</si>
  <si>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</si>
  <si>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</si>
  <si>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</si>
  <si>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</si>
  <si>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</si>
  <si>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</si>
  <si>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</si>
  <si>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</si>
  <si>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</si>
  <si>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</si>
  <si>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</si>
  <si>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</si>
  <si>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</si>
  <si>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</si>
  <si>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</si>
  <si>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</si>
  <si>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</si>
  <si>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</si>
  <si>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</si>
  <si>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</si>
  <si>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</si>
  <si>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</si>
  <si>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</si>
  <si>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</si>
  <si>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</si>
  <si>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</si>
  <si>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</si>
  <si>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</si>
  <si>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</si>
  <si>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</si>
  <si>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</si>
  <si>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</si>
  <si>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</si>
  <si>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</si>
  <si>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</si>
  <si>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</si>
  <si>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</si>
  <si>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</si>
  <si>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</si>
  <si>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</si>
  <si>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</si>
  <si>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</si>
  <si>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</si>
  <si>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</si>
  <si>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</si>
  <si>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</si>
  <si>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</si>
  <si>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</si>
  <si>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</si>
  <si>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</si>
  <si>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</si>
  <si>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</si>
  <si>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</si>
  <si>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</si>
  <si>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</si>
  <si>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</si>
  <si>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</si>
  <si>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</si>
  <si>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</si>
  <si>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</si>
  <si>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</si>
  <si>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</si>
  <si>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</si>
  <si>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</si>
  <si>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</si>
  <si>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</si>
  <si>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</si>
  <si>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</si>
  <si>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</si>
  <si>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</si>
  <si>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</si>
  <si>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</si>
  <si>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</si>
  <si>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</si>
  <si>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</si>
  <si>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</si>
  <si>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</si>
  <si>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</si>
  <si>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</si>
  <si>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</si>
  <si>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</si>
  <si>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</si>
  <si>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</si>
  <si>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</si>
  <si>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</si>
  <si>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</si>
  <si>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</si>
  <si>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</si>
  <si>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</si>
  <si>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</si>
  <si>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</si>
  <si>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</si>
  <si>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</si>
  <si>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</si>
  <si>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</si>
  <si>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</si>
  <si>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</si>
  <si>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</si>
  <si>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</si>
  <si>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</si>
  <si>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</si>
  <si>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</si>
  <si>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</si>
  <si>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</si>
  <si>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</si>
  <si>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</si>
  <si>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</si>
  <si>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</si>
  <si>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</si>
  <si>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</si>
  <si>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</si>
  <si>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</si>
  <si>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</si>
  <si>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</si>
  <si>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</si>
  <si>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</si>
  <si>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</si>
  <si>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</si>
  <si>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</si>
  <si>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</si>
  <si>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</si>
  <si>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</si>
  <si>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</si>
  <si>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</si>
  <si>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</si>
  <si>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</si>
  <si>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</si>
  <si>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</si>
  <si>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</si>
  <si>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</si>
  <si>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</si>
  <si>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</si>
  <si>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</si>
  <si>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</si>
  <si>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</si>
  <si>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</si>
  <si>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</si>
  <si>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</si>
  <si>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</si>
  <si>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</si>
  <si>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</si>
  <si>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</si>
  <si>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</si>
  <si>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</si>
  <si>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</si>
  <si>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</si>
  <si>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</si>
  <si>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</si>
  <si>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</si>
  <si>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</si>
  <si>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</si>
  <si>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</si>
  <si>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</si>
  <si>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</si>
  <si>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</si>
  <si>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</si>
  <si>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</si>
  <si>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</si>
  <si>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</si>
  <si>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</si>
  <si>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</si>
  <si>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</si>
  <si>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</si>
  <si>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</si>
  <si>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</si>
  <si>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</si>
  <si>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</si>
  <si>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</si>
  <si>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</si>
  <si>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</si>
  <si>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</si>
  <si>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</si>
  <si>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</si>
  <si>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</si>
  <si>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</si>
  <si>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</si>
  <si>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</si>
  <si>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</si>
  <si>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</si>
  <si>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</si>
  <si>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</si>
  <si>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</si>
  <si>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</si>
  <si>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</si>
  <si>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</si>
  <si>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</si>
  <si>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</si>
  <si>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</si>
  <si>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</si>
  <si>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</si>
  <si>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</si>
  <si>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</si>
  <si>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</si>
  <si>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</si>
  <si>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</si>
  <si>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</si>
  <si>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</si>
  <si>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</si>
  <si>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</si>
  <si>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</si>
  <si>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</si>
  <si>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</si>
  <si>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</si>
  <si>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</si>
  <si>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</si>
  <si>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</si>
  <si>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</si>
  <si>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</si>
  <si>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</si>
  <si>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</si>
  <si>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</si>
  <si>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</si>
  <si>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</si>
  <si>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</si>
  <si>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</si>
  <si>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</si>
  <si>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</si>
  <si>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</si>
  <si>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</si>
  <si>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</si>
  <si>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</si>
  <si>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</si>
  <si>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</si>
  <si>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</si>
  <si>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</si>
  <si>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</si>
  <si>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</si>
  <si>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</si>
  <si>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</si>
  <si>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</si>
  <si>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</si>
  <si>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</si>
  <si>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</si>
  <si>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</si>
  <si>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</si>
  <si>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</si>
  <si>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</si>
  <si>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</si>
  <si>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</si>
  <si>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</si>
  <si>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</si>
  <si>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</si>
  <si>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</si>
  <si>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</si>
  <si>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</si>
  <si>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</si>
  <si>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</si>
  <si>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</si>
  <si>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</si>
  <si>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</si>
  <si>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</si>
  <si>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</si>
  <si>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</si>
  <si>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</si>
  <si>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</si>
  <si>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</si>
  <si>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</si>
  <si>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</si>
  <si>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</si>
  <si>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</si>
  <si>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</si>
  <si>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</si>
  <si>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</si>
  <si>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</si>
  <si>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</si>
  <si>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</si>
  <si>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</si>
  <si>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</si>
  <si>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</si>
  <si>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</si>
  <si>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</si>
  <si>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</si>
  <si>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</si>
  <si>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</si>
  <si>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</si>
  <si>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</si>
  <si>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</si>
  <si>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</si>
  <si>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</si>
  <si>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</si>
  <si>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</si>
  <si>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</si>
  <si>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</si>
  <si>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</si>
  <si>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</si>
  <si>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</si>
  <si>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</si>
  <si>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</si>
  <si>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</si>
  <si>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</si>
  <si>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</si>
  <si>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</si>
  <si>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</si>
  <si>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</si>
  <si>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</si>
  <si>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</si>
  <si>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</si>
  <si>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</si>
  <si>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</si>
  <si>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</si>
  <si>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</si>
  <si>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</si>
  <si>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</si>
  <si>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</si>
  <si>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</si>
  <si>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</si>
  <si>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</si>
  <si>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</si>
  <si>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</si>
  <si>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</si>
  <si>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</si>
  <si>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</si>
  <si>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</si>
  <si>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</si>
  <si>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</si>
  <si>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</si>
  <si>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</si>
  <si>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</si>
  <si>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</si>
  <si>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</si>
  <si>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</si>
  <si>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</si>
  <si>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</si>
  <si>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</si>
  <si>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</si>
  <si>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</si>
  <si>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</si>
  <si>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</si>
  <si>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</si>
  <si>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</si>
  <si>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</si>
  <si>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</si>
  <si>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</si>
  <si>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</si>
  <si>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</si>
  <si>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</si>
  <si>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</si>
  <si>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</si>
  <si>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</si>
  <si>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</si>
  <si>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</si>
  <si>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</si>
  <si>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</si>
  <si>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</si>
  <si>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</si>
  <si>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</si>
  <si>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</si>
  <si>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</si>
  <si>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</si>
  <si>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</si>
  <si>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</si>
  <si>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</si>
  <si>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</si>
  <si>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</si>
  <si>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</si>
  <si>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</si>
  <si>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</si>
  <si>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</si>
  <si>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</si>
  <si>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</si>
  <si>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</si>
  <si>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</si>
  <si>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</si>
  <si>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</si>
  <si>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</si>
  <si>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</si>
  <si>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</si>
  <si>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</si>
  <si>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</si>
  <si>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</si>
  <si>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</si>
  <si>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</si>
  <si>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</si>
  <si>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</si>
  <si>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</si>
  <si>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</si>
  <si>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</si>
  <si>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</si>
  <si>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</si>
  <si>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</si>
  <si>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</si>
  <si>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</si>
  <si>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</si>
  <si>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</si>
  <si>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</si>
  <si>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</si>
  <si>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</si>
  <si>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</si>
  <si>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</si>
  <si>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</si>
  <si>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</si>
  <si>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</si>
  <si>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</si>
  <si>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</si>
  <si>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</si>
  <si>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</si>
  <si>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</si>
  <si>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</si>
  <si>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</si>
  <si>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</si>
  <si>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</si>
  <si>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</si>
  <si>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</si>
  <si>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</si>
  <si>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</si>
  <si>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</si>
  <si>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</si>
  <si>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</si>
  <si>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</si>
  <si>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</si>
  <si>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</si>
  <si>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</si>
  <si>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</si>
  <si>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</si>
  <si>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</si>
  <si>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</si>
  <si>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</si>
  <si>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</si>
  <si>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</si>
  <si>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</si>
  <si>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</si>
  <si>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</si>
  <si>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</si>
  <si>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</si>
  <si>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</si>
  <si>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</si>
  <si>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</si>
  <si>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</si>
  <si>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</si>
  <si>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</si>
  <si>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</si>
  <si>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</si>
  <si>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</si>
  <si>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</si>
  <si>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</si>
  <si>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</si>
  <si>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</si>
  <si>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</si>
  <si>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</si>
  <si>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</si>
  <si>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</si>
  <si>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</si>
  <si>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</si>
  <si>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</si>
  <si>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</si>
  <si>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</si>
  <si>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</si>
  <si>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</si>
  <si>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</si>
  <si>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</si>
  <si>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</si>
  <si>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</si>
  <si>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</si>
  <si>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</si>
  <si>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</si>
  <si>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</si>
  <si>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</si>
  <si>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</si>
  <si>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</si>
  <si>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</si>
  <si>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</si>
  <si>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</si>
  <si>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</si>
  <si>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</si>
  <si>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</si>
  <si>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</si>
  <si>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</si>
  <si>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</si>
  <si>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</si>
  <si>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</si>
  <si>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</si>
  <si>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</si>
  <si>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</si>
  <si>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</si>
  <si>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</si>
  <si>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</si>
  <si>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</si>
  <si>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</si>
  <si>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</si>
  <si>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</si>
  <si>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</si>
  <si>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</si>
  <si>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</si>
  <si>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</si>
  <si>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</si>
  <si>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</si>
  <si>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</si>
  <si>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</si>
  <si>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</si>
  <si>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</si>
  <si>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</si>
  <si>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</si>
  <si>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</si>
  <si>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</si>
  <si>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</si>
  <si>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</si>
  <si>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</si>
  <si>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</si>
  <si>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</si>
  <si>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</si>
  <si>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</si>
  <si>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</si>
  <si>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</si>
  <si>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</si>
  <si>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</si>
  <si>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</si>
  <si>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</si>
  <si>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</si>
  <si>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</si>
  <si>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</si>
  <si>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</si>
  <si>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</si>
  <si>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</si>
  <si>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</si>
  <si>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</si>
  <si>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</si>
  <si>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</si>
  <si>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</si>
  <si>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</si>
  <si>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</si>
  <si>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</si>
  <si>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</si>
  <si>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</si>
  <si>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</si>
  <si>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</si>
  <si>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</si>
  <si>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</si>
  <si>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</si>
  <si>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</si>
  <si>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</si>
  <si>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</si>
  <si>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</si>
  <si>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</si>
  <si>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</si>
  <si>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</si>
  <si>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</si>
  <si>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</si>
  <si>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</si>
  <si>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</si>
  <si>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</si>
  <si>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</si>
  <si>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</si>
  <si>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</si>
  <si>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</si>
  <si>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</si>
  <si>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</si>
  <si>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</si>
  <si>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</si>
  <si>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</si>
  <si>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</si>
  <si>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</si>
  <si>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</si>
  <si>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</si>
  <si>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</si>
  <si>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</si>
  <si>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</si>
  <si>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</si>
  <si>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</si>
  <si>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</si>
  <si>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</si>
  <si>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</si>
  <si>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</si>
  <si>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</si>
  <si>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</si>
  <si>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</si>
  <si>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</si>
  <si>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</si>
  <si>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</si>
  <si>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</si>
  <si>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</si>
  <si>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</si>
  <si>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</si>
  <si>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</si>
  <si>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</si>
  <si>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</si>
  <si>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</si>
  <si>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</si>
  <si>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</si>
  <si>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</si>
  <si>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</si>
  <si>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</si>
  <si>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</si>
  <si>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</si>
  <si>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</si>
  <si>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</si>
  <si>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</si>
  <si>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</si>
  <si>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</si>
  <si>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</si>
  <si>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</si>
  <si>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</si>
  <si>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</si>
  <si>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</si>
  <si>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</si>
  <si>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</si>
  <si>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</si>
  <si>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</si>
  <si>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</si>
  <si>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</si>
  <si>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</si>
  <si>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</si>
  <si>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</si>
  <si>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</si>
  <si>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</si>
  <si>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</si>
  <si>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</si>
  <si>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</si>
  <si>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</si>
  <si>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</si>
  <si>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</si>
  <si>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</si>
  <si>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</si>
  <si>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</si>
  <si>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</si>
  <si>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</si>
  <si>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</si>
  <si>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</si>
  <si>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</si>
  <si>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</si>
  <si>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</si>
  <si>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</si>
  <si>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</si>
  <si>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</si>
  <si>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</si>
  <si>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</si>
  <si>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</si>
  <si>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</si>
  <si>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</si>
  <si>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</si>
  <si>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</si>
  <si>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</si>
  <si>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</si>
  <si>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</si>
  <si>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</si>
  <si>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</si>
  <si>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</si>
  <si>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</si>
  <si>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</si>
  <si>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</si>
  <si>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</si>
  <si>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</si>
  <si>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</si>
  <si>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</si>
  <si>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</si>
  <si>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</si>
  <si>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</si>
  <si>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</si>
  <si>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</si>
  <si>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</si>
  <si>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</si>
  <si>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</si>
  <si>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</si>
  <si>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</si>
  <si>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</si>
  <si>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</si>
  <si>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</si>
  <si>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</si>
  <si>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</si>
  <si>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</si>
  <si>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</si>
  <si>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</si>
  <si>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</si>
  <si>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</si>
  <si>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</si>
  <si>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</si>
  <si>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</si>
  <si>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</si>
  <si>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</si>
  <si>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</si>
  <si>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</si>
  <si>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</si>
  <si>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</si>
  <si>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</si>
  <si>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</si>
  <si>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</si>
  <si>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</si>
  <si>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</si>
  <si>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</si>
  <si>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</si>
  <si>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</si>
  <si>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</si>
  <si>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</si>
  <si>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</si>
  <si>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</si>
  <si>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</si>
  <si>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</si>
  <si>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</si>
  <si>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</si>
  <si>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</si>
  <si>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</si>
  <si>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</si>
  <si>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</si>
  <si>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</si>
  <si>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</si>
  <si>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</si>
  <si>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</si>
  <si>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</si>
  <si>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</si>
  <si>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</si>
  <si>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</si>
  <si>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</si>
  <si>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</si>
  <si>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</si>
  <si>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</si>
  <si>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</si>
  <si>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</si>
  <si>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</si>
  <si>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</si>
  <si>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</si>
  <si>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</si>
  <si>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</si>
  <si>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</si>
  <si>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</si>
  <si>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</si>
  <si>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</si>
  <si>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</si>
  <si>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</si>
  <si>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</si>
  <si>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</si>
  <si>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</si>
  <si>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</si>
  <si>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</si>
  <si>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</si>
  <si>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</si>
  <si>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</si>
  <si>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</si>
  <si>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</si>
  <si>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</si>
  <si>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</si>
  <si>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</si>
  <si>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</si>
  <si>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</si>
  <si>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</si>
  <si>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</si>
  <si>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</si>
  <si>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</si>
  <si>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</si>
  <si>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</si>
  <si>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</si>
  <si>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</si>
  <si>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</si>
  <si>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</si>
  <si>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</si>
  <si>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</si>
  <si>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</si>
  <si>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</si>
  <si>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</si>
  <si>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</si>
  <si>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</si>
  <si>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</si>
  <si>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</si>
  <si>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</si>
  <si>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</si>
  <si>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</si>
  <si>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</si>
  <si>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</si>
  <si>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</si>
  <si>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</si>
  <si>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</si>
  <si>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</si>
  <si>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</si>
  <si>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</si>
  <si>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</si>
  <si>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</si>
  <si>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</si>
  <si>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</si>
  <si>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</si>
  <si>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</si>
  <si>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</si>
  <si>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</si>
  <si>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</si>
  <si>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</si>
  <si>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</si>
  <si>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</si>
  <si>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</si>
  <si>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</si>
  <si>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</si>
  <si>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</si>
  <si>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</si>
  <si>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</si>
  <si>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</si>
  <si>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</si>
  <si>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</si>
  <si>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</si>
  <si>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</si>
  <si>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</si>
  <si>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</si>
  <si>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</si>
  <si>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</si>
  <si>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</si>
  <si>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</si>
  <si>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</si>
  <si>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</si>
  <si>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</si>
  <si>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</si>
  <si>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</si>
  <si>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</si>
  <si>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</si>
  <si>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</si>
  <si>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</si>
  <si>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</si>
  <si>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</si>
  <si>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</si>
  <si>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</si>
  <si>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</si>
  <si>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</si>
  <si>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</si>
  <si>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</si>
  <si>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</si>
  <si>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</si>
  <si>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</si>
  <si>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</si>
  <si>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</si>
  <si>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</si>
  <si>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</si>
  <si>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</si>
  <si>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</si>
  <si>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</si>
  <si>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</si>
  <si>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</si>
  <si>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</si>
  <si>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</si>
  <si>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</si>
  <si>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</si>
  <si>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</si>
  <si>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</si>
  <si>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</si>
  <si>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</si>
  <si>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</si>
  <si>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</si>
  <si>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</si>
  <si>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</si>
  <si>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</si>
  <si>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</si>
  <si>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</si>
  <si>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</si>
  <si>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</si>
  <si>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</si>
  <si>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</si>
  <si>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</si>
  <si>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</si>
  <si>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</si>
  <si>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</si>
  <si>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</si>
  <si>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</si>
  <si>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</si>
  <si>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</si>
  <si>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</si>
  <si>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</si>
  <si>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</si>
  <si>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</si>
  <si>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</si>
  <si>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</si>
  <si>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</si>
  <si>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</si>
  <si>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</si>
  <si>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</si>
  <si>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</si>
  <si>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</si>
  <si>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</si>
  <si>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</si>
  <si>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</si>
  <si>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</si>
  <si>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</si>
  <si>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</si>
  <si>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</si>
  <si>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</si>
  <si>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</si>
  <si>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</si>
  <si>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</si>
  <si>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</si>
  <si>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</si>
  <si>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</si>
  <si>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</si>
  <si>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</si>
  <si>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</si>
  <si>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</si>
  <si>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</si>
  <si>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</si>
  <si>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</si>
  <si>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</si>
  <si>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</si>
  <si>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</si>
  <si>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</si>
  <si>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</si>
  <si>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</si>
  <si>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</si>
  <si>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</si>
  <si>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</si>
  <si>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</si>
  <si>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</si>
  <si>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</si>
  <si>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</si>
  <si>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</si>
  <si>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</si>
  <si>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</si>
  <si>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</si>
  <si>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</si>
  <si>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</si>
  <si>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</si>
  <si>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</si>
  <si>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</si>
  <si>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</si>
  <si>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</si>
  <si>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</si>
  <si>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</si>
  <si>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</si>
  <si>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</si>
  <si>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</si>
  <si>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</si>
  <si>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</si>
  <si>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</si>
  <si>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</si>
  <si>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</si>
  <si>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</si>
  <si>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</si>
  <si>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</si>
  <si>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</si>
  <si>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</si>
  <si>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</si>
  <si>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</si>
  <si>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</si>
  <si>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</si>
  <si>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</si>
  <si>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</si>
  <si>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</si>
  <si>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</si>
  <si>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</si>
  <si>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</si>
  <si>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</si>
  <si>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</si>
  <si>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</si>
  <si>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</si>
  <si>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</si>
  <si>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</si>
  <si>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</si>
  <si>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</si>
  <si>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</si>
  <si>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</si>
  <si>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</si>
  <si>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</si>
  <si>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</si>
  <si>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</si>
  <si>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</si>
  <si>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</si>
  <si>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</si>
  <si>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</si>
  <si>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</si>
  <si>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</si>
  <si>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</si>
  <si>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</si>
  <si>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</si>
  <si>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</si>
  <si>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</si>
  <si>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</si>
  <si>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</si>
  <si>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</si>
  <si>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</si>
  <si>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</si>
  <si>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</si>
  <si>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</si>
  <si>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</si>
  <si>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</si>
  <si>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</si>
  <si>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</si>
  <si>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</si>
  <si>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</si>
  <si>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</si>
  <si>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</si>
  <si>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</si>
  <si>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</si>
  <si>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</si>
  <si>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</si>
  <si>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</si>
  <si>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</si>
  <si>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</si>
  <si>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</si>
  <si>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</si>
  <si>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</si>
  <si>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</si>
  <si>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</si>
  <si>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</si>
  <si>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</si>
  <si>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</si>
  <si>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</si>
  <si>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</si>
  <si>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</si>
  <si>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</si>
  <si>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</si>
  <si>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</si>
  <si>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</si>
  <si>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</si>
  <si>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</si>
  <si>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</si>
  <si>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</si>
  <si>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</si>
  <si>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</si>
  <si>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</si>
  <si>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</si>
  <si>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</si>
  <si>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</si>
  <si>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</si>
  <si>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</si>
  <si>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</si>
  <si>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</si>
  <si>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</si>
  <si>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</si>
  <si>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</si>
  <si>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</si>
  <si>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</si>
  <si>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</si>
  <si>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</si>
  <si>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</si>
  <si>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</si>
  <si>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</si>
  <si>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</si>
  <si>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</si>
  <si>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</si>
  <si>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</si>
  <si>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</si>
  <si>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</si>
  <si>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</si>
  <si>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</si>
  <si>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</si>
  <si>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</si>
  <si>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</si>
  <si>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</si>
  <si>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</si>
  <si>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</si>
  <si>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</si>
  <si>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</si>
  <si>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</si>
  <si>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</si>
  <si>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</si>
  <si>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</si>
  <si>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</si>
  <si>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</si>
  <si>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</si>
  <si>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</si>
  <si>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</si>
  <si>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</si>
  <si>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</si>
  <si>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</si>
  <si>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</si>
  <si>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</si>
  <si>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</si>
  <si>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</si>
  <si>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</si>
  <si>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</si>
  <si>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</si>
  <si>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</si>
  <si>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</si>
  <si>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</si>
  <si>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</si>
  <si>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</si>
  <si>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</si>
  <si>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</si>
  <si>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</si>
  <si>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</si>
  <si>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</si>
  <si>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</si>
  <si>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</si>
  <si>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</si>
  <si>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</si>
  <si>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</si>
  <si>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</si>
  <si>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</si>
  <si>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</si>
  <si>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</si>
  <si>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</si>
  <si>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</si>
  <si>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</si>
  <si>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</si>
  <si>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</si>
  <si>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</si>
  <si>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</si>
  <si>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</si>
  <si>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</si>
  <si>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</si>
  <si>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</si>
  <si>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</si>
  <si>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</si>
  <si>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</si>
  <si>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</si>
  <si>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</si>
  <si>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</si>
  <si>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</si>
  <si>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</si>
  <si>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</si>
  <si>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</si>
  <si>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</si>
  <si>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</si>
  <si>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</si>
  <si>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</si>
  <si>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</si>
  <si>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</si>
  <si>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</si>
  <si>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</si>
  <si>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</si>
  <si>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</si>
  <si>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</si>
  <si>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</si>
  <si>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</si>
  <si>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</si>
  <si>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</si>
  <si>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</si>
  <si>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</si>
  <si>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</si>
  <si>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</si>
  <si>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</si>
  <si>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</si>
  <si>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</si>
  <si>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</si>
  <si>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</si>
  <si>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</si>
  <si>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</si>
  <si>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</si>
  <si>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</si>
  <si>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</si>
  <si>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</si>
  <si>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</si>
  <si>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</si>
  <si>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</si>
  <si>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</si>
  <si>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</si>
  <si>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</si>
  <si>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</si>
  <si>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</si>
  <si>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</si>
  <si>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</si>
  <si>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</si>
  <si>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</si>
  <si>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</si>
  <si>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</si>
  <si>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</si>
  <si>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</si>
  <si>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</si>
  <si>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</si>
  <si>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</si>
  <si>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</si>
  <si>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</si>
  <si>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</si>
  <si>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</si>
  <si>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</si>
  <si>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</si>
  <si>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</si>
  <si>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</si>
  <si>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</si>
  <si>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</si>
  <si>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</si>
  <si>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</si>
  <si>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</si>
  <si>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</si>
  <si>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</si>
  <si>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</si>
  <si>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</si>
  <si>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</si>
  <si>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</si>
  <si>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</si>
  <si>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</si>
  <si>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</si>
  <si>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</si>
  <si>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</si>
  <si>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</si>
  <si>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</si>
  <si>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</si>
  <si>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</si>
  <si>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</si>
  <si>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</si>
  <si>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</si>
  <si>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</si>
  <si>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</si>
  <si>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</si>
  <si>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</si>
  <si>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</si>
  <si>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</si>
  <si>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</si>
  <si>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</si>
  <si>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</si>
  <si>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</si>
  <si>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</si>
  <si>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</si>
  <si>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</si>
  <si>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</si>
  <si>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</si>
  <si>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</si>
  <si>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</si>
  <si>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</si>
  <si>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</si>
  <si>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</si>
  <si>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</si>
  <si>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</si>
  <si>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</si>
  <si>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</si>
  <si>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</si>
  <si>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</si>
  <si>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</si>
  <si>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</si>
  <si>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</si>
  <si>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</si>
  <si>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</si>
  <si>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</si>
  <si>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</si>
  <si>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</si>
  <si>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</si>
  <si>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</si>
  <si>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</si>
  <si>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</si>
  <si>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</si>
  <si>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</si>
  <si>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</si>
  <si>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</si>
  <si>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</si>
  <si>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</si>
  <si>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</si>
  <si>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</si>
  <si>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</si>
  <si>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</si>
  <si>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</si>
  <si>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</si>
  <si>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</si>
  <si>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</si>
  <si>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</si>
  <si>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</si>
  <si>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</si>
  <si>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</si>
  <si>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</si>
  <si>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</si>
  <si>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</si>
  <si>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</si>
  <si>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</si>
  <si>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</si>
  <si>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</si>
  <si>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</si>
  <si>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</si>
  <si>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</si>
  <si>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</si>
  <si>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</si>
  <si>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</si>
  <si>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</si>
  <si>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</si>
  <si>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</si>
  <si>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</si>
  <si>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</si>
  <si>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</si>
  <si>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</si>
  <si>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</si>
  <si>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</si>
  <si>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</si>
  <si>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</si>
  <si>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</si>
  <si>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</si>
  <si>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</si>
  <si>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</si>
  <si>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</si>
  <si>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</si>
  <si>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</si>
  <si>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</si>
  <si>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</si>
  <si>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</si>
  <si>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</si>
  <si>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</si>
  <si>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</si>
  <si>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</si>
  <si>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</si>
  <si>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</si>
  <si>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</si>
  <si>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</si>
  <si>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</si>
  <si>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</si>
  <si>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</si>
  <si>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</si>
  <si>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</si>
  <si>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</si>
  <si>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</si>
  <si>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</si>
  <si>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</si>
  <si>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</si>
  <si>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</si>
  <si>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</si>
  <si>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</si>
  <si>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</si>
  <si>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</si>
  <si>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</si>
  <si>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</si>
  <si>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</si>
  <si>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</si>
  <si>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</si>
  <si>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</si>
  <si>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</si>
  <si>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</si>
  <si>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</si>
  <si>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</si>
  <si>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</si>
  <si>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</si>
  <si>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</si>
  <si>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</si>
  <si>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</si>
  <si>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</si>
  <si>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</si>
  <si>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</si>
  <si>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</si>
  <si>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</si>
  <si>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</si>
  <si>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</si>
  <si>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</si>
  <si>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</si>
  <si>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</si>
  <si>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</si>
  <si>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</si>
  <si>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</si>
  <si>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</si>
  <si>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</si>
  <si>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</si>
  <si>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</si>
  <si>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</si>
  <si>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</si>
  <si>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</si>
  <si>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</si>
  <si>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</si>
  <si>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</si>
  <si>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</si>
  <si>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</si>
  <si>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</si>
  <si>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</si>
  <si>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</si>
  <si>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</si>
  <si>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</si>
  <si>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</si>
  <si>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</si>
  <si>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</si>
  <si>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</si>
  <si>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</si>
  <si>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</si>
  <si>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</si>
  <si>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</si>
  <si>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</si>
  <si>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</si>
  <si>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</si>
  <si>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</si>
  <si>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</si>
  <si>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</si>
  <si>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</si>
  <si>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</si>
  <si>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</si>
  <si>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</si>
  <si>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</si>
  <si>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</si>
  <si>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</si>
  <si>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</si>
  <si>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</si>
  <si>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</si>
  <si>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</si>
  <si>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</si>
  <si>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</si>
  <si>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</si>
  <si>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</si>
  <si>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</si>
  <si>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</si>
  <si>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</si>
  <si>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</si>
  <si>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</si>
  <si>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</si>
  <si>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</si>
  <si>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</si>
  <si>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</si>
  <si>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</si>
  <si>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</si>
  <si>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</si>
  <si>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</si>
  <si>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</si>
  <si>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</si>
  <si>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</si>
  <si>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</si>
  <si>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</si>
  <si>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</si>
  <si>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</si>
  <si>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</si>
  <si>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</si>
  <si>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</si>
  <si>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</si>
  <si>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</si>
  <si>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</si>
  <si>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</si>
  <si>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</si>
  <si>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</si>
  <si>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</si>
  <si>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</si>
  <si>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</si>
  <si>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</si>
  <si>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</si>
  <si>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</si>
  <si>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</si>
  <si>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</si>
  <si>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</si>
  <si>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</si>
  <si>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</si>
  <si>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</si>
  <si>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</si>
  <si>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</si>
  <si>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</si>
  <si>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</si>
  <si>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</si>
  <si>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</si>
  <si>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</si>
  <si>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</si>
  <si>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</si>
  <si>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</si>
  <si>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</si>
  <si>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</si>
  <si>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</si>
  <si>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</si>
  <si>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</si>
  <si>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</si>
  <si>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</si>
  <si>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</si>
  <si>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</si>
  <si>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</si>
  <si>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</si>
  <si>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</si>
  <si>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</si>
  <si>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</si>
  <si>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</si>
  <si>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</si>
  <si>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</si>
  <si>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</si>
  <si>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</si>
  <si>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</si>
  <si>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</si>
  <si>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</si>
  <si>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</si>
  <si>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</si>
  <si>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</si>
  <si>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</si>
  <si>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</si>
  <si>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</si>
  <si>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</si>
  <si>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</si>
  <si>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</si>
  <si>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</si>
  <si>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</si>
  <si>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</si>
  <si>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</si>
  <si>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</si>
  <si>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</si>
  <si>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</si>
  <si>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</si>
  <si>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</si>
  <si>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</si>
  <si>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</si>
  <si>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</si>
  <si>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</si>
  <si>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</si>
  <si>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</si>
  <si>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</si>
  <si>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</si>
  <si>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</si>
  <si>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</si>
  <si>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</si>
  <si>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</si>
  <si>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</si>
  <si>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</si>
  <si>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</si>
  <si>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</si>
  <si>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</si>
  <si>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</si>
  <si>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</si>
  <si>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</si>
  <si>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</si>
  <si>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</si>
  <si>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</si>
  <si>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</si>
  <si>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</si>
  <si>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</si>
  <si>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</si>
  <si>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</si>
  <si>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</si>
  <si>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</si>
  <si>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</si>
  <si>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</si>
  <si>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</si>
  <si>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</si>
  <si>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</si>
  <si>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</si>
  <si>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</si>
  <si>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</si>
  <si>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</si>
  <si>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</si>
  <si>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</si>
  <si>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</si>
  <si>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</si>
  <si>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</si>
  <si>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</si>
  <si>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</si>
  <si>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</si>
  <si>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</si>
  <si>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</si>
  <si>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</si>
  <si>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</si>
  <si>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</si>
  <si>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</si>
  <si>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</si>
  <si>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</si>
  <si>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</si>
  <si>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</si>
  <si>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</si>
  <si>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</si>
  <si>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</si>
  <si>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</si>
  <si>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</si>
  <si>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</si>
  <si>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</si>
  <si>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</si>
  <si>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</si>
  <si>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</si>
  <si>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</si>
  <si>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</si>
  <si>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</si>
  <si>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</si>
  <si>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</si>
  <si>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</si>
  <si>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</si>
  <si>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</si>
  <si>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</si>
  <si>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</si>
  <si>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</si>
  <si>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</si>
  <si>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</si>
  <si>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</si>
  <si>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</si>
  <si>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</si>
  <si>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</si>
  <si>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</si>
  <si>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</si>
  <si>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</si>
  <si>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</si>
  <si>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</si>
  <si>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</si>
  <si>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</si>
  <si>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</si>
  <si>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</si>
  <si>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</si>
  <si>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</si>
  <si>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</si>
  <si>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</si>
  <si>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</si>
  <si>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</si>
  <si>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</si>
  <si>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</si>
  <si>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</si>
  <si>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</si>
  <si>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</si>
  <si>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</si>
  <si>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</si>
  <si>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</si>
  <si>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</si>
  <si>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</si>
  <si>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</si>
  <si>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</si>
  <si>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</si>
  <si>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</si>
  <si>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</si>
  <si>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</si>
  <si>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</si>
  <si>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</si>
  <si>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</si>
  <si>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</si>
  <si>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</si>
  <si>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</si>
  <si>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</si>
  <si>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</si>
  <si>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</si>
  <si>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</si>
  <si>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</si>
  <si>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</si>
  <si>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</si>
  <si>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</si>
  <si>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</si>
  <si>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</si>
  <si>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</si>
  <si>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</si>
  <si>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</si>
  <si>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</si>
  <si>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</si>
  <si>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</si>
  <si>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</si>
  <si>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</si>
  <si>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</si>
  <si>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</si>
  <si>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</si>
  <si>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</si>
  <si>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</si>
  <si>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</si>
  <si>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</si>
  <si>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</si>
  <si>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</si>
  <si>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</si>
  <si>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</si>
  <si>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</si>
  <si>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</si>
  <si>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</si>
  <si>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</si>
  <si>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</si>
  <si>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</si>
  <si>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</si>
  <si>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</si>
  <si>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</si>
  <si>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</si>
  <si>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</si>
  <si>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</si>
  <si>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</si>
  <si>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</si>
  <si>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</si>
  <si>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</si>
  <si>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</si>
  <si>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</si>
  <si>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</si>
  <si>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</si>
  <si>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</si>
  <si>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</si>
  <si>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</si>
  <si>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</si>
  <si>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</si>
  <si>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</si>
  <si>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</si>
  <si>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</si>
  <si>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</si>
  <si>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</si>
  <si>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</si>
  <si>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</si>
  <si>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</si>
  <si>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</si>
  <si>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</si>
  <si>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</si>
  <si>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</si>
  <si>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</si>
  <si>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</si>
  <si>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</si>
  <si>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</si>
  <si>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</si>
  <si>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</si>
  <si>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</si>
  <si>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</si>
  <si>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</si>
  <si>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</si>
  <si>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</si>
  <si>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</si>
  <si>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</si>
  <si>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</si>
  <si>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</si>
  <si>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</si>
  <si>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</si>
  <si>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</si>
  <si>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</si>
  <si>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</si>
  <si>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</si>
  <si>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</si>
  <si>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</si>
  <si>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</si>
  <si>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</si>
  <si>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</si>
  <si>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</si>
  <si>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</si>
  <si>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</si>
  <si>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</si>
  <si>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</si>
  <si>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</si>
  <si>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</si>
  <si>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</si>
  <si>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</si>
  <si>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</si>
  <si>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</si>
  <si>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</si>
  <si>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</si>
  <si>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</si>
  <si>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</si>
  <si>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</si>
  <si>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</si>
  <si>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</si>
  <si>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</si>
  <si>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</si>
  <si>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</si>
  <si>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</si>
  <si>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</si>
  <si>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</si>
  <si>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</si>
  <si>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</si>
  <si>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</si>
  <si>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</si>
  <si>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</si>
  <si>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</si>
  <si>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</si>
  <si>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</si>
  <si>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</si>
  <si>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</si>
  <si>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</si>
  <si>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</si>
  <si>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</si>
  <si>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</si>
  <si>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</si>
  <si>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</si>
  <si>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</si>
  <si>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</si>
  <si>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</si>
  <si>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</si>
  <si>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</si>
  <si>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</si>
  <si>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</si>
  <si>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</si>
  <si>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</si>
  <si>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</si>
  <si>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</si>
  <si>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</si>
  <si>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</si>
  <si>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</si>
  <si>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</si>
  <si>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</si>
  <si>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</si>
  <si>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</si>
  <si>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</si>
  <si>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</si>
  <si>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</si>
  <si>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</si>
  <si>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</si>
  <si>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</si>
  <si>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</si>
  <si>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</si>
  <si>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</si>
  <si>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</si>
  <si>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</si>
  <si>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</si>
  <si>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</si>
  <si>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</si>
  <si>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</si>
  <si>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</si>
  <si>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</si>
  <si>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</si>
  <si>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</si>
  <si>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</si>
  <si>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</si>
  <si>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</si>
  <si>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</si>
  <si>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</si>
  <si>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</si>
  <si>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</si>
  <si>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</si>
  <si>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</si>
  <si>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</si>
  <si>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</si>
  <si>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</si>
  <si>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</si>
  <si>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</si>
  <si>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</si>
  <si>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</si>
  <si>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</si>
  <si>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</si>
  <si>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</si>
  <si>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</si>
  <si>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</si>
  <si>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</si>
  <si>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</si>
  <si>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</si>
  <si>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</si>
  <si>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</si>
  <si>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</si>
  <si>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</si>
  <si>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</si>
  <si>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</si>
  <si>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</si>
  <si>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</si>
  <si>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</si>
  <si>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</si>
  <si>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</si>
  <si>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</si>
  <si>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</si>
  <si>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</si>
  <si>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</si>
  <si>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</si>
  <si>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</si>
  <si>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</si>
  <si>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</si>
  <si>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</si>
  <si>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</si>
  <si>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</si>
  <si>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</si>
  <si>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</si>
  <si>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</si>
  <si>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</si>
  <si>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</si>
  <si>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</si>
  <si>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</si>
  <si>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</si>
  <si>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</si>
  <si>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</si>
  <si>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</si>
  <si>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</si>
  <si>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</si>
  <si>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</si>
  <si>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</si>
  <si>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</si>
  <si>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</si>
  <si>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</si>
  <si>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</si>
  <si>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</si>
  <si>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</si>
  <si>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</si>
  <si>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</si>
  <si>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</si>
  <si>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</si>
  <si>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</si>
  <si>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</si>
  <si>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</si>
  <si>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</si>
  <si>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</si>
  <si>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</si>
  <si>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</si>
  <si>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</si>
  <si>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</si>
  <si>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</si>
  <si>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</si>
  <si>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</si>
  <si>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</si>
  <si>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</si>
  <si>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</si>
  <si>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</si>
  <si>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</si>
  <si>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</si>
  <si>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</si>
  <si>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</si>
  <si>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</si>
  <si>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</si>
  <si>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</si>
  <si>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</si>
  <si>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</si>
  <si>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</si>
  <si>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</si>
  <si>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</si>
  <si>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</si>
  <si>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</si>
  <si>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</si>
  <si>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</si>
  <si>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</si>
  <si>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</si>
  <si>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</si>
  <si>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</si>
  <si>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</si>
  <si>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</si>
  <si>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</si>
  <si>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</si>
  <si>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</si>
  <si>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</si>
  <si>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</si>
  <si>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</si>
  <si>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</si>
  <si>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</si>
  <si>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</si>
  <si>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</si>
  <si>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</si>
  <si>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</si>
  <si>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</si>
  <si>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</si>
  <si>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</si>
  <si>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</si>
  <si>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</si>
  <si>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</si>
  <si>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</si>
  <si>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</si>
  <si>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</si>
  <si>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</si>
  <si>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</si>
  <si>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</si>
  <si>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</si>
  <si>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</si>
  <si>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</si>
  <si>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</si>
  <si>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</si>
  <si>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</si>
  <si>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</si>
  <si>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</si>
  <si>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</si>
  <si>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</si>
  <si>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</si>
  <si>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</si>
  <si>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</si>
  <si>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</si>
  <si>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</si>
  <si>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</si>
  <si>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</si>
  <si>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</si>
  <si>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</si>
  <si>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</si>
  <si>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</si>
  <si>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</si>
  <si>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</si>
  <si>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</si>
  <si>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</si>
  <si>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</si>
  <si>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</si>
  <si>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</si>
  <si>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</si>
  <si>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</si>
  <si>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</si>
  <si>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</si>
  <si>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</si>
  <si>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</si>
  <si>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</si>
  <si>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</si>
  <si>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</si>
  <si>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</si>
  <si>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</si>
  <si>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</si>
  <si>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</si>
  <si>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</si>
  <si>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</si>
  <si>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</si>
  <si>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</si>
  <si>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</si>
  <si>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</si>
  <si>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</si>
  <si>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</si>
  <si>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</si>
  <si>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</si>
  <si>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</si>
  <si>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</si>
  <si>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</si>
  <si>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</si>
  <si>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</si>
  <si>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</si>
  <si>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</si>
  <si>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</si>
  <si>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</si>
  <si>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</si>
  <si>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</si>
  <si>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</si>
  <si>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</si>
  <si>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</si>
  <si>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</si>
  <si>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</si>
  <si>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</si>
  <si>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</si>
  <si>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</si>
  <si>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</si>
  <si>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</si>
  <si>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</si>
  <si>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</si>
  <si>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</si>
  <si>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</si>
  <si>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</si>
  <si>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</si>
  <si>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</si>
  <si>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</si>
  <si>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</si>
  <si>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</si>
  <si>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</si>
  <si>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</si>
  <si>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</si>
  <si>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</si>
  <si>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</si>
  <si>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</si>
  <si>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</si>
  <si>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</si>
  <si>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</si>
  <si>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</si>
  <si>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</si>
  <si>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</si>
  <si>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</si>
  <si>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</si>
  <si>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</si>
  <si>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</si>
  <si>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</si>
  <si>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</si>
  <si>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</si>
  <si>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</si>
  <si>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</si>
  <si>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</si>
  <si>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</si>
  <si>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</si>
  <si>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</si>
  <si>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</si>
  <si>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</si>
  <si>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</si>
  <si>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</si>
  <si>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</si>
  <si>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</si>
  <si>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</si>
  <si>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</si>
  <si>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</si>
  <si>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</si>
  <si>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</si>
  <si>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</si>
  <si>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</si>
  <si>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</si>
  <si>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</si>
  <si>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</si>
  <si>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</si>
  <si>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</si>
  <si>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</si>
  <si>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</si>
  <si>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</si>
  <si>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</si>
  <si>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</si>
  <si>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</si>
  <si>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</si>
  <si>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</si>
  <si>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</si>
  <si>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</si>
  <si>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</si>
  <si>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</si>
  <si>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</si>
  <si>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</si>
  <si>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</si>
  <si>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</si>
  <si>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</si>
  <si>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</si>
  <si>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</si>
  <si>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</si>
  <si>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</si>
  <si>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</si>
  <si>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</si>
  <si>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</si>
  <si>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</si>
  <si>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</si>
  <si>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</si>
  <si>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</si>
  <si>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</si>
  <si>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</si>
  <si>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</si>
  <si>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</si>
  <si>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</si>
  <si>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</si>
  <si>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</si>
  <si>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</si>
  <si>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</si>
  <si>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</si>
  <si>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</si>
  <si>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</si>
  <si>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</si>
  <si>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</si>
  <si>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</si>
  <si>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</si>
  <si>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</si>
  <si>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</si>
  <si>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</si>
  <si>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</si>
  <si>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</si>
  <si>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</si>
  <si>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</si>
  <si>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</si>
  <si>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</si>
  <si>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</si>
  <si>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</si>
  <si>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</si>
  <si>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</si>
  <si>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</si>
  <si>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</si>
  <si>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</si>
  <si>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</si>
  <si>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</si>
  <si>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</si>
  <si>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</si>
  <si>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</si>
  <si>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</si>
  <si>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</si>
  <si>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</si>
  <si>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</si>
  <si>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</si>
  <si>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</si>
  <si>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</si>
  <si>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</si>
  <si>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</si>
  <si>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</si>
  <si>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</si>
  <si>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</si>
  <si>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</si>
  <si>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</si>
  <si>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</si>
  <si>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</si>
  <si>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</si>
  <si>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</si>
  <si>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</si>
  <si>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</si>
  <si>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</si>
  <si>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</si>
  <si>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</si>
  <si>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</si>
  <si>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</si>
  <si>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</si>
  <si>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</si>
  <si>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</si>
  <si>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</si>
  <si>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</si>
  <si>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</si>
  <si>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</si>
  <si>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</si>
  <si>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</si>
  <si>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</si>
  <si>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</si>
  <si>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</si>
  <si>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</si>
  <si>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</si>
  <si>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</si>
  <si>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</si>
  <si>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</si>
  <si>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</si>
  <si>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</si>
  <si>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</si>
  <si>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</si>
  <si>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</si>
  <si>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</si>
  <si>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</si>
  <si>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</si>
  <si>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</si>
  <si>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</si>
  <si>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</si>
  <si>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</si>
  <si>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</si>
  <si>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</si>
  <si>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</si>
  <si>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</si>
  <si>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</si>
  <si>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</si>
  <si>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</si>
  <si>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</si>
  <si>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</si>
  <si>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</si>
  <si>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</si>
  <si>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</si>
  <si>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</si>
  <si>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</si>
  <si>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</si>
  <si>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</si>
  <si>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</si>
  <si>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</si>
  <si>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</si>
  <si>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</si>
  <si>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</si>
  <si>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</si>
  <si>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</si>
  <si>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</si>
  <si>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</si>
  <si>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</si>
  <si>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</si>
  <si>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</si>
  <si>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</si>
  <si>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</si>
  <si>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</si>
  <si>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</si>
  <si>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</si>
  <si>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</si>
  <si>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</si>
  <si>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</si>
  <si>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</si>
  <si>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</si>
  <si>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</si>
  <si>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</si>
  <si>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</si>
  <si>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</si>
  <si>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</si>
  <si>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</si>
  <si>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</si>
  <si>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</si>
  <si>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</si>
  <si>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</si>
  <si>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</si>
  <si>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</si>
  <si>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</si>
  <si>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</si>
  <si>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</si>
  <si>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</si>
  <si>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</si>
  <si>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</si>
  <si>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</si>
  <si>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</si>
  <si>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</si>
  <si>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</si>
  <si>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</si>
  <si>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</si>
  <si>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</si>
  <si>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</si>
  <si>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</si>
  <si>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</si>
  <si>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</si>
  <si>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</si>
  <si>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</si>
  <si>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</si>
  <si>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</si>
  <si>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</si>
  <si>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</si>
  <si>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</si>
  <si>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</si>
  <si>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</si>
  <si>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</si>
  <si>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</si>
  <si>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</si>
  <si>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</si>
  <si>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</si>
  <si>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</si>
  <si>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</si>
  <si>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</si>
  <si>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</si>
  <si>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</si>
  <si>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</si>
  <si>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</si>
  <si>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</si>
  <si>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</si>
  <si>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</si>
  <si>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</si>
  <si>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</si>
  <si>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</si>
  <si>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</si>
  <si>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</si>
  <si>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</si>
  <si>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</si>
  <si>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</si>
  <si>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</si>
  <si>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</si>
  <si>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</si>
  <si>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</si>
  <si>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</si>
  <si>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</si>
  <si>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</si>
  <si>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</si>
  <si>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</si>
  <si>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</si>
  <si>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</si>
  <si>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</si>
  <si>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</si>
  <si>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</si>
  <si>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</si>
  <si>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</si>
  <si>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</si>
  <si>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</si>
  <si>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</si>
  <si>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</si>
  <si>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</si>
  <si>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</si>
  <si>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</si>
  <si>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</si>
  <si>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</si>
  <si>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</si>
  <si>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</si>
  <si>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</si>
  <si>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</si>
  <si>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</si>
  <si>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</si>
  <si>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</si>
  <si>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</si>
  <si>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</si>
  <si>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</si>
  <si>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</si>
  <si>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</si>
  <si>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</si>
  <si>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</si>
  <si>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</si>
  <si>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</si>
  <si>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</si>
  <si>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</si>
  <si>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</si>
  <si>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</si>
  <si>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</si>
  <si>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</si>
  <si>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</si>
  <si>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</si>
  <si>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</si>
  <si>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</si>
  <si>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</si>
  <si>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</si>
  <si>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</si>
  <si>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</si>
  <si>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</si>
  <si>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</si>
  <si>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</si>
  <si>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</si>
  <si>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</si>
  <si>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</si>
  <si>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</si>
  <si>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</si>
  <si>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</si>
  <si>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</si>
  <si>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</si>
  <si>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</si>
  <si>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</si>
  <si>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</si>
  <si>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</si>
  <si>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</si>
  <si>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</si>
  <si>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</si>
  <si>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</si>
  <si>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</si>
  <si>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</si>
  <si>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</si>
  <si>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</si>
  <si>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</si>
  <si>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</si>
  <si>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</si>
  <si>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</si>
  <si>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</si>
  <si>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</si>
  <si>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</si>
  <si>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</si>
  <si>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</si>
  <si>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</si>
  <si>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</si>
  <si>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</si>
  <si>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</si>
  <si>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</si>
  <si>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</si>
  <si>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</si>
  <si>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</si>
  <si>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</si>
  <si>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</si>
  <si>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</si>
  <si>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</si>
  <si>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</si>
  <si>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</si>
  <si>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</si>
  <si>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</si>
  <si>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</si>
  <si>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</si>
  <si>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</si>
  <si>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</si>
  <si>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</si>
  <si>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</si>
  <si>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</si>
  <si>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</si>
  <si>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</si>
  <si>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</si>
  <si>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</si>
  <si>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</si>
  <si>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</si>
  <si>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</si>
  <si>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</si>
  <si>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</si>
  <si>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</si>
  <si>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</si>
  <si>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</si>
  <si>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</si>
  <si>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</si>
  <si>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</si>
  <si>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</si>
  <si>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</si>
  <si>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</si>
  <si>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</si>
  <si>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</si>
  <si>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</si>
  <si>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</si>
  <si>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</si>
  <si>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</si>
  <si>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</si>
  <si>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</si>
  <si>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</si>
  <si>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</si>
  <si>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</si>
  <si>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</si>
  <si>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</si>
  <si>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</si>
  <si>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</si>
  <si>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</si>
  <si>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</si>
  <si>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</si>
  <si>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</si>
  <si>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</si>
  <si>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</si>
  <si>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</si>
  <si>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</si>
  <si>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</si>
  <si>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</si>
  <si>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</si>
  <si>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</si>
  <si>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</si>
  <si>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</si>
  <si>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</si>
  <si>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</si>
  <si>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</si>
  <si>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</si>
  <si>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</si>
  <si>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</si>
  <si>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</si>
  <si>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</si>
  <si>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</si>
  <si>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</si>
  <si>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</si>
  <si>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</si>
  <si>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</si>
  <si>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</si>
  <si>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</si>
  <si>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</si>
  <si>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</si>
  <si>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</si>
  <si>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</si>
  <si>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</si>
  <si>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</si>
  <si>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</si>
  <si>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</si>
  <si>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</si>
  <si>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</si>
  <si>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</si>
  <si>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</si>
  <si>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</si>
  <si>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</si>
  <si>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</si>
  <si>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</si>
  <si>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</si>
  <si>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</si>
  <si>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</si>
  <si>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</si>
  <si>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</si>
  <si>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</si>
  <si>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</si>
  <si>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</si>
  <si>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</si>
  <si>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</si>
  <si>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</si>
  <si>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</si>
  <si>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</si>
  <si>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</si>
  <si>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</si>
  <si>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</si>
  <si>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</si>
  <si>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</si>
  <si>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</si>
  <si>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</si>
  <si>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</si>
  <si>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</si>
  <si>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</si>
  <si>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</si>
  <si>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</si>
  <si>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</si>
  <si>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</si>
  <si>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</si>
  <si>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</si>
  <si>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</si>
  <si>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</si>
  <si>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</si>
  <si>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</si>
  <si>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</si>
  <si>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</si>
  <si>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</si>
  <si>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</si>
  <si>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</si>
  <si>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</si>
  <si>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</si>
  <si>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</si>
  <si>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</si>
  <si>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</si>
  <si>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</si>
  <si>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</si>
  <si>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</si>
  <si>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</si>
  <si>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</si>
  <si>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</si>
  <si>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</si>
  <si>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</si>
  <si>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</si>
  <si>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</si>
  <si>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</si>
  <si>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</si>
  <si>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</si>
  <si>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</si>
  <si>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</si>
  <si>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</si>
  <si>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</si>
  <si>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</si>
  <si>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</si>
  <si>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</si>
  <si>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</si>
  <si>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</si>
  <si>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</si>
  <si>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</si>
  <si>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</si>
  <si>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</si>
  <si>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</si>
  <si>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</si>
  <si>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</si>
  <si>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</si>
  <si>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</si>
  <si>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</si>
  <si>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</si>
  <si>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</si>
  <si>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</si>
  <si>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</si>
  <si>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</si>
  <si>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</si>
  <si>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</si>
  <si>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</si>
  <si>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</si>
  <si>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</si>
  <si>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</si>
  <si>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</si>
  <si>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</si>
  <si>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</si>
  <si>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</si>
  <si>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</si>
  <si>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</si>
  <si>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</si>
  <si>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</si>
  <si>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</si>
  <si>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</si>
  <si>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</si>
  <si>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</si>
  <si>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</si>
  <si>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</si>
  <si>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</si>
  <si>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</si>
  <si>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</si>
  <si>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</si>
  <si>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</si>
  <si>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</si>
  <si>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</si>
  <si>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</si>
  <si>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</si>
  <si>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</si>
  <si>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</si>
  <si>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</si>
  <si>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</si>
  <si>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</si>
  <si>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</si>
  <si>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</si>
  <si>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</si>
  <si>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</si>
  <si>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</si>
  <si>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</si>
  <si>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</si>
  <si>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</si>
  <si>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</si>
  <si>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</si>
  <si>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</si>
  <si>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</si>
  <si>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</si>
  <si>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</si>
  <si>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</si>
  <si>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</si>
  <si>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</si>
  <si>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</si>
  <si>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</si>
  <si>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</si>
  <si>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</si>
  <si>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</si>
  <si>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</si>
  <si>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</si>
  <si>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</si>
  <si>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</si>
  <si>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</si>
  <si>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</si>
  <si>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</si>
  <si>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</si>
  <si>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</si>
  <si>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</si>
  <si>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</si>
  <si>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</si>
  <si>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</si>
  <si>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</si>
  <si>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</si>
  <si>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</si>
  <si>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</si>
  <si>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</si>
  <si>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</si>
  <si>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</si>
  <si>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</si>
  <si>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</si>
  <si>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</si>
  <si>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</si>
  <si>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</si>
  <si>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</si>
  <si>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</si>
  <si>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</si>
  <si>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</si>
  <si>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</si>
  <si>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</si>
  <si>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</si>
  <si>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</si>
  <si>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</si>
  <si>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</si>
  <si>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</si>
  <si>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</si>
  <si>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</si>
  <si>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</si>
  <si>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</si>
  <si>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</si>
  <si>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</si>
  <si>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</si>
  <si>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</si>
  <si>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</si>
  <si>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</si>
  <si>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</si>
  <si>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</si>
  <si>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</si>
  <si>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</si>
  <si>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</si>
  <si>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</si>
  <si>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</si>
  <si>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</si>
  <si>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</si>
  <si>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</si>
  <si>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</si>
  <si>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</si>
  <si>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</si>
  <si>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</si>
  <si>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</si>
  <si>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</si>
  <si>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</si>
  <si>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</si>
  <si>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</si>
  <si>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</si>
  <si>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</si>
  <si>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</si>
  <si>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</si>
  <si>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</si>
  <si>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</si>
  <si>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</si>
  <si>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</si>
  <si>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</si>
  <si>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</si>
  <si>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</si>
  <si>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</si>
  <si>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</si>
  <si>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</si>
  <si>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</si>
  <si>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</si>
  <si>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</si>
  <si>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</si>
  <si>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</si>
  <si>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</si>
  <si>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</si>
  <si>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</si>
  <si>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</si>
  <si>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</si>
  <si>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</si>
  <si>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</si>
  <si>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</si>
  <si>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</si>
  <si>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</si>
  <si>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</si>
  <si>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</si>
  <si>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</si>
  <si>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</si>
  <si>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</si>
  <si>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</si>
  <si>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</si>
  <si>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</si>
  <si>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</si>
  <si>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</si>
  <si>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</si>
  <si>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</si>
  <si>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</si>
  <si>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</si>
  <si>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</si>
  <si>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</si>
  <si>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</si>
  <si>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</si>
  <si>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</si>
  <si>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</si>
  <si>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</si>
  <si>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</si>
  <si>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</si>
  <si>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</si>
  <si>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</si>
  <si>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</si>
  <si>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</si>
  <si>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</si>
  <si>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</si>
  <si>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</si>
  <si>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</si>
  <si>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</si>
  <si>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</si>
  <si>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</si>
  <si>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</si>
  <si>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</si>
  <si>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</si>
  <si>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</si>
  <si>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</si>
  <si>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</si>
  <si>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</si>
  <si>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</si>
  <si>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</si>
  <si>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</si>
  <si>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</si>
  <si>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</si>
  <si>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</si>
  <si>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</si>
  <si>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</si>
  <si>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</si>
  <si>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</si>
  <si>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</si>
  <si>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</si>
  <si>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</si>
  <si>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</si>
  <si>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</si>
  <si>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</si>
  <si>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</si>
  <si>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</si>
  <si>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</si>
  <si>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</si>
  <si>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</si>
  <si>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</si>
  <si>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</si>
  <si>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</si>
  <si>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</si>
  <si>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</si>
  <si>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</si>
  <si>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</si>
  <si>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</si>
  <si>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</si>
  <si>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</si>
  <si>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</si>
  <si>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</si>
  <si>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</si>
  <si>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</si>
  <si>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</si>
  <si>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</si>
  <si>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</si>
  <si>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</si>
  <si>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</si>
  <si>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</si>
  <si>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</si>
  <si>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</si>
  <si>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</si>
  <si>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</si>
  <si>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</si>
  <si>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</si>
  <si>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</si>
  <si>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</si>
  <si>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</si>
  <si>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</si>
  <si>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</si>
  <si>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</si>
  <si>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</si>
  <si>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</si>
  <si>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</si>
  <si>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</si>
  <si>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</si>
  <si>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</si>
  <si>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</si>
  <si>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</si>
  <si>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</si>
  <si>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</si>
  <si>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</si>
  <si>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</si>
  <si>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</si>
  <si>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</si>
  <si>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</si>
  <si>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</si>
  <si>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</si>
  <si>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</si>
  <si>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</si>
  <si>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</si>
  <si>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</si>
  <si>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</si>
  <si>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</si>
  <si>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</si>
  <si>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</si>
  <si>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</si>
  <si>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</si>
  <si>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</si>
  <si>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</si>
  <si>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</si>
  <si>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</si>
  <si>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</si>
  <si>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</si>
  <si>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</si>
  <si>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</si>
  <si>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</si>
  <si>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</si>
  <si>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</si>
  <si>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</si>
  <si>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</si>
  <si>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</si>
  <si>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</si>
  <si>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</si>
  <si>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</si>
  <si>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</si>
  <si>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</si>
  <si>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</si>
  <si>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</si>
  <si>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</si>
  <si>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</si>
  <si>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</si>
  <si>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</si>
  <si>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</si>
  <si>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</si>
  <si>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</si>
  <si>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</si>
  <si>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</si>
  <si>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</si>
  <si>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</si>
  <si>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</si>
  <si>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</si>
  <si>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</si>
  <si>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</si>
  <si>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</si>
  <si>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</si>
  <si>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</si>
  <si>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</si>
  <si>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</si>
  <si>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</si>
  <si>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</si>
  <si>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</si>
  <si>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</si>
  <si>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</si>
  <si>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</si>
  <si>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</si>
  <si>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</si>
  <si>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</si>
  <si>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</si>
  <si>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</si>
  <si>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</si>
  <si>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</si>
  <si>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</si>
  <si>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</si>
  <si>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</si>
  <si>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</si>
  <si>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</si>
  <si>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</si>
  <si>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</si>
  <si>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</si>
  <si>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</si>
  <si>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</si>
  <si>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</si>
  <si>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</si>
  <si>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</si>
  <si>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</si>
  <si>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</si>
  <si>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</si>
  <si>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</si>
  <si>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</si>
  <si>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</si>
  <si>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</si>
  <si>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</si>
  <si>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</si>
  <si>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</si>
  <si>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</si>
  <si>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</si>
  <si>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</si>
  <si>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</si>
  <si>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</si>
  <si>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</si>
  <si>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</si>
  <si>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</si>
  <si>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</si>
  <si>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</si>
  <si>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</si>
  <si>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</si>
  <si>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</si>
  <si>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</si>
  <si>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</si>
  <si>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</si>
  <si>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</si>
  <si>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</si>
  <si>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</si>
  <si>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</si>
  <si>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</si>
  <si>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</si>
  <si>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</si>
  <si>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</si>
  <si>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</si>
  <si>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</si>
  <si>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</si>
  <si>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</si>
  <si>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</si>
  <si>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</si>
  <si>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</si>
  <si>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</si>
  <si>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</si>
  <si>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</si>
  <si>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</si>
  <si>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</si>
  <si>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</si>
  <si>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</si>
  <si>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</si>
  <si>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</si>
  <si>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</si>
  <si>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</si>
  <si>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</si>
  <si>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</si>
  <si>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</si>
  <si>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</si>
  <si>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</si>
  <si>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</si>
  <si>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</si>
  <si>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</si>
  <si>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</si>
  <si>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</si>
  <si>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</si>
  <si>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</si>
  <si>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</si>
  <si>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</si>
  <si>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</si>
  <si>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</si>
  <si>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</si>
  <si>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</si>
  <si>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</si>
  <si>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</si>
  <si>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</si>
  <si>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</si>
  <si>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</si>
  <si>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</si>
  <si>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</si>
  <si>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</si>
  <si>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</si>
  <si>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</si>
  <si>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</si>
  <si>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</si>
  <si>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</si>
  <si>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</si>
  <si>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</si>
  <si>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</si>
  <si>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</si>
  <si>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</si>
  <si>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</si>
  <si>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</si>
  <si>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</si>
  <si>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</si>
  <si>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</si>
  <si>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</si>
  <si>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</si>
  <si>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</si>
  <si>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</si>
  <si>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</si>
  <si>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</si>
  <si>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</si>
  <si>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</si>
  <si>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</si>
  <si>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</si>
  <si>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</si>
  <si>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</si>
  <si>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</si>
  <si>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</si>
  <si>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</si>
  <si>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</si>
  <si>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</si>
  <si>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</si>
  <si>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</si>
  <si>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</si>
  <si>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</si>
  <si>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</si>
  <si>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</si>
  <si>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</si>
  <si>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</si>
  <si>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</si>
  <si>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</si>
  <si>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</si>
  <si>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</si>
  <si>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</si>
  <si>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</si>
  <si>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</si>
  <si>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</si>
  <si>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</si>
  <si>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</si>
  <si>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</si>
  <si>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</si>
  <si>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</si>
  <si>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</si>
  <si>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</si>
  <si>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</si>
  <si>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</si>
  <si>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</si>
  <si>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</si>
  <si>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</si>
  <si>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</si>
  <si>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</si>
  <si>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</si>
  <si>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</si>
  <si>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</si>
  <si>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</si>
  <si>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</si>
  <si>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</si>
  <si>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</si>
  <si>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</si>
  <si>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</si>
  <si>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</si>
  <si>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</si>
  <si>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</si>
  <si>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</si>
  <si>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</si>
  <si>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</si>
  <si>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</si>
  <si>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</si>
  <si>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</si>
  <si>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</si>
  <si>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</si>
  <si>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</si>
  <si>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</si>
  <si>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</si>
  <si>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</si>
  <si>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</si>
  <si>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</si>
  <si>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</si>
  <si>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</si>
  <si>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</si>
  <si>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</si>
  <si>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</si>
  <si>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</si>
  <si>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</si>
  <si>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</si>
  <si>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</si>
  <si>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</si>
  <si>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</si>
  <si>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</si>
  <si>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</si>
  <si>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</si>
  <si>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</si>
  <si>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</si>
  <si>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</si>
  <si>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</si>
  <si>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</si>
  <si>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</si>
  <si>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</si>
  <si>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</si>
  <si>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</si>
  <si>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</si>
  <si>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</si>
  <si>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</si>
  <si>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</si>
  <si>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</si>
  <si>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</si>
  <si>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</si>
  <si>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</si>
  <si>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</si>
  <si>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</si>
  <si>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</si>
  <si>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</si>
  <si>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</si>
  <si>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</si>
  <si>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</si>
  <si>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</si>
  <si>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</si>
  <si>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</si>
  <si>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</si>
  <si>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</si>
  <si>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</si>
  <si>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</si>
  <si>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</si>
  <si>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</si>
  <si>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</si>
  <si>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</si>
  <si>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</si>
  <si>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</si>
  <si>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</si>
  <si>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</si>
  <si>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</si>
  <si>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</si>
  <si>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</si>
  <si>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</si>
  <si>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</si>
  <si>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</si>
  <si>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</si>
  <si>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</si>
  <si>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</si>
  <si>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</si>
  <si>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</si>
  <si>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</si>
  <si>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</si>
  <si>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</si>
  <si>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</si>
  <si>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</si>
  <si>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</si>
  <si>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</si>
  <si>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</si>
  <si>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</si>
  <si>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</si>
  <si>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</si>
  <si>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</si>
  <si>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</si>
  <si>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</si>
  <si>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</si>
  <si>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</si>
  <si>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</si>
  <si>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</si>
  <si>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</si>
  <si>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</si>
  <si>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</si>
  <si>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</si>
  <si>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</si>
  <si>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</si>
  <si>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</si>
  <si>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</si>
  <si>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</si>
  <si>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</si>
  <si>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</si>
  <si>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</si>
  <si>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</si>
  <si>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</si>
  <si>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</si>
  <si>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</si>
  <si>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</si>
  <si>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</si>
  <si>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</si>
  <si>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</si>
  <si>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</si>
  <si>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</si>
  <si>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</si>
  <si>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</si>
  <si>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</si>
  <si>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</si>
  <si>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</si>
  <si>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</si>
  <si>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</si>
  <si>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</si>
  <si>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</si>
  <si>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</si>
  <si>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</si>
  <si>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</si>
  <si>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</si>
  <si>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</si>
  <si>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</si>
  <si>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</si>
  <si>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</si>
  <si>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</si>
  <si>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</si>
  <si>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</si>
  <si>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</si>
  <si>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</si>
  <si>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</si>
  <si>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</si>
  <si>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</si>
  <si>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</si>
  <si>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</si>
  <si>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</si>
  <si>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</si>
  <si>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</si>
  <si>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</si>
  <si>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</si>
  <si>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</si>
  <si>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</si>
  <si>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</si>
  <si>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</si>
  <si>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</si>
  <si>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</si>
  <si>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</si>
  <si>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</si>
  <si>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</si>
  <si>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</si>
  <si>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</si>
  <si>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</si>
  <si>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</si>
  <si>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</si>
  <si>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</si>
  <si>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</si>
  <si>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</si>
  <si>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</si>
  <si>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</si>
  <si>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</si>
  <si>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</si>
  <si>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</si>
  <si>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</si>
  <si>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</si>
  <si>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</si>
  <si>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</si>
  <si>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</si>
  <si>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</si>
  <si>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</si>
  <si>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</si>
  <si>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</si>
  <si>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</si>
  <si>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</si>
  <si>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</si>
  <si>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</si>
  <si>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</si>
  <si>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</si>
  <si>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</si>
  <si>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</si>
  <si>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</si>
  <si>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</si>
  <si>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</si>
  <si>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</si>
  <si>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</si>
  <si>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</si>
  <si>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</si>
  <si>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</si>
  <si>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</si>
  <si>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</si>
  <si>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</si>
  <si>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</si>
  <si>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</si>
  <si>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</si>
  <si>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</si>
  <si>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</si>
  <si>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</si>
  <si>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</si>
  <si>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</si>
  <si>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</si>
  <si>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</si>
  <si>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</si>
  <si>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</si>
  <si>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</si>
  <si>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</si>
  <si>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</si>
  <si>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</si>
  <si>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</si>
  <si>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</si>
  <si>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</si>
  <si>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</si>
  <si>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</si>
  <si>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</si>
  <si>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</si>
  <si>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</si>
  <si>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</si>
  <si>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</si>
  <si>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</si>
  <si>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</si>
  <si>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</si>
  <si>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</si>
  <si>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</si>
  <si>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</si>
  <si>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</si>
  <si>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</si>
  <si>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</si>
  <si>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</si>
  <si>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</si>
  <si>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</si>
  <si>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</si>
  <si>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</si>
  <si>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</si>
  <si>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</si>
  <si>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</si>
  <si>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</si>
  <si>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</si>
  <si>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</si>
  <si>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</si>
  <si>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</si>
  <si>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</si>
  <si>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</si>
  <si>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</si>
  <si>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</si>
  <si>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</si>
  <si>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</si>
  <si>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</si>
  <si>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</si>
  <si>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</si>
  <si>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</si>
  <si>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</si>
  <si>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</si>
  <si>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</si>
  <si>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</si>
  <si>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</si>
  <si>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</si>
  <si>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</si>
  <si>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</si>
  <si>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</si>
  <si>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</si>
  <si>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</si>
  <si>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</si>
  <si>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</si>
  <si>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</si>
  <si>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</si>
  <si>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</si>
  <si>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</si>
  <si>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</si>
  <si>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</si>
  <si>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</si>
  <si>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</si>
  <si>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</si>
  <si>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</si>
  <si>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</si>
  <si>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</si>
  <si>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</si>
  <si>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</si>
  <si>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</si>
  <si>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</si>
  <si>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</si>
  <si>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</si>
  <si>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</si>
  <si>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</si>
  <si>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</si>
  <si>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</si>
  <si>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</si>
  <si>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</si>
  <si>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</si>
  <si>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</si>
  <si>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</si>
  <si>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</si>
  <si>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</si>
  <si>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</si>
  <si>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</si>
  <si>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</si>
  <si>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</si>
  <si>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</si>
  <si>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</si>
  <si>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</si>
  <si>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</si>
  <si>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</si>
  <si>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</si>
  <si>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</si>
  <si>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</si>
  <si>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</si>
  <si>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</si>
  <si>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</si>
  <si>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</si>
  <si>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</si>
  <si>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</si>
  <si>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</si>
  <si>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</si>
  <si>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</si>
  <si>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</si>
  <si>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</si>
  <si>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</si>
  <si>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</si>
  <si>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</si>
  <si>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</si>
  <si>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</si>
  <si>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</si>
  <si>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</si>
  <si>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</si>
  <si>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</si>
  <si>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</si>
  <si>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</si>
  <si>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</si>
  <si>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</si>
  <si>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</si>
  <si>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</si>
  <si>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</si>
  <si>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</si>
  <si>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</si>
  <si>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</si>
  <si>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</si>
  <si>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</si>
  <si>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</si>
  <si>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</si>
  <si>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</si>
  <si>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</si>
  <si>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</si>
  <si>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</si>
  <si>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</si>
  <si>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</si>
  <si>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</si>
  <si>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</si>
  <si>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</si>
  <si>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</si>
  <si>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</si>
  <si>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</si>
  <si>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</si>
  <si>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</si>
  <si>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</si>
  <si>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</si>
  <si>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</si>
  <si>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</si>
  <si>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</si>
  <si>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</si>
  <si>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</si>
  <si>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</si>
  <si>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</si>
  <si>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</si>
  <si>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</si>
  <si>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</si>
  <si>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</si>
  <si>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</si>
  <si>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</si>
  <si>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</si>
  <si>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</si>
  <si>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</si>
  <si>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</si>
  <si>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</si>
  <si>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</si>
  <si>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</si>
  <si>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</si>
  <si>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</si>
  <si>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</si>
  <si>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</si>
  <si>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</si>
  <si>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</si>
  <si>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</si>
  <si>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</si>
  <si>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</si>
  <si>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</si>
  <si>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</si>
  <si>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</si>
  <si>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</si>
  <si>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</si>
  <si>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</si>
  <si>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</si>
  <si>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</si>
  <si>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</si>
  <si>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</si>
  <si>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</si>
  <si>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</si>
  <si>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</si>
  <si>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</si>
  <si>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</si>
  <si>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</si>
  <si>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</si>
  <si>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</si>
  <si>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</si>
  <si>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</si>
  <si>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</si>
  <si>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</si>
  <si>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</si>
  <si>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</si>
  <si>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</si>
  <si>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</si>
  <si>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</si>
  <si>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</si>
  <si>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</si>
  <si>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</si>
  <si>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</si>
  <si>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</si>
  <si>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</si>
  <si>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</si>
  <si>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</si>
  <si>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</si>
  <si>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</si>
  <si>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</si>
  <si>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</si>
  <si>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</si>
  <si>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</si>
  <si>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</si>
  <si>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</si>
  <si>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</si>
  <si>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</si>
  <si>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</si>
  <si>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</si>
  <si>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</si>
  <si>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</si>
  <si>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</si>
  <si>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</si>
  <si>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</si>
  <si>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</si>
  <si>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</si>
  <si>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</si>
  <si>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</si>
  <si>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</si>
  <si>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</si>
  <si>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</si>
  <si>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</si>
  <si>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</si>
  <si>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</si>
  <si>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</si>
  <si>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</si>
  <si>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</si>
  <si>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</si>
  <si>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</si>
  <si>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</si>
  <si>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</si>
  <si>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</si>
  <si>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</si>
  <si>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</si>
  <si>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</si>
  <si>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</si>
  <si>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</si>
  <si>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</si>
  <si>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</si>
  <si>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</si>
  <si>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</si>
  <si>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</si>
  <si>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</si>
  <si>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</si>
  <si>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</si>
  <si>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</si>
  <si>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</si>
  <si>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</si>
  <si>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</si>
  <si>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</si>
  <si>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</si>
  <si>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</si>
  <si>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</si>
  <si>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</si>
  <si>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</si>
  <si>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</si>
  <si>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</si>
  <si>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</si>
  <si>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</si>
  <si>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</si>
  <si>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</si>
  <si>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</si>
  <si>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</si>
  <si>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</si>
  <si>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</si>
  <si>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</si>
  <si>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</si>
  <si>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</si>
  <si>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</si>
  <si>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</si>
  <si>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</si>
  <si>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</si>
  <si>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</si>
  <si>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</si>
  <si>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</si>
  <si>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</si>
  <si>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</si>
  <si>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</si>
  <si>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</si>
  <si>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</si>
  <si>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</si>
  <si>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</si>
  <si>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</si>
  <si>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</si>
  <si>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</si>
  <si>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</si>
  <si>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</si>
  <si>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</si>
  <si>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</si>
  <si>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</si>
  <si>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</si>
  <si>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</si>
  <si>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</si>
  <si>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</si>
  <si>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</si>
  <si>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</si>
  <si>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</si>
  <si>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</si>
  <si>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</si>
  <si>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</si>
  <si>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</si>
  <si>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</si>
  <si>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</si>
  <si>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</si>
  <si>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</si>
  <si>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</si>
  <si>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</si>
  <si>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</si>
  <si>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</si>
  <si>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</si>
  <si>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</si>
  <si>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</si>
  <si>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</si>
  <si>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</si>
  <si>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</si>
  <si>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</si>
  <si>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</si>
  <si>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</si>
  <si>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</si>
  <si>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</si>
  <si>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</si>
  <si>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</si>
  <si>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</si>
  <si>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</si>
  <si>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</si>
  <si>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</si>
  <si>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</si>
  <si>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</si>
  <si>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</si>
  <si>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</si>
  <si>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</si>
  <si>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</si>
  <si>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</si>
  <si>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</si>
  <si>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</si>
  <si>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</si>
  <si>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</si>
  <si>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</si>
  <si>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</si>
  <si>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</si>
  <si>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</si>
  <si>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</si>
  <si>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</si>
  <si>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</si>
  <si>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</si>
  <si>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</si>
  <si>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</si>
  <si>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</si>
  <si>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</si>
  <si>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</si>
  <si>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</si>
  <si>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</si>
  <si>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</si>
  <si>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</si>
  <si>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</si>
  <si>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</si>
  <si>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</si>
  <si>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</si>
  <si>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</si>
  <si>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</si>
  <si>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</si>
  <si>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</si>
  <si>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</si>
  <si>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</si>
  <si>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</si>
  <si>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</si>
  <si>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</si>
  <si>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</si>
  <si>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</si>
  <si>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</si>
  <si>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</si>
  <si>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</si>
  <si>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</si>
  <si>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</si>
  <si>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</si>
  <si>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</si>
  <si>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</si>
  <si>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</si>
  <si>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</si>
  <si>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</si>
  <si>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</si>
  <si>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</si>
  <si>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</si>
  <si>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</si>
  <si>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</si>
  <si>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</si>
  <si>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</si>
  <si>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</si>
  <si>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</si>
  <si>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</si>
  <si>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</si>
  <si>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</si>
  <si>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</si>
  <si>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</si>
  <si>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</si>
  <si>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</si>
  <si>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</si>
  <si>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</si>
  <si>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</si>
  <si>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</si>
  <si>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</si>
  <si>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</si>
  <si>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</si>
  <si>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</si>
  <si>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</si>
  <si>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</si>
  <si>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</si>
  <si>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</si>
  <si>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</si>
  <si>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</si>
  <si>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</si>
  <si>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</si>
  <si>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</si>
  <si>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</si>
  <si>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</si>
  <si>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</si>
  <si>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</si>
  <si>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</si>
  <si>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</si>
  <si>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</si>
  <si>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</si>
  <si>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</si>
  <si>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</si>
  <si>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</si>
  <si>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</si>
  <si>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</si>
  <si>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</si>
  <si>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</si>
  <si>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</si>
  <si>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</si>
  <si>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</si>
  <si>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</si>
  <si>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</si>
  <si>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</si>
  <si>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</si>
  <si>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</si>
  <si>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</si>
  <si>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</si>
  <si>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</si>
  <si>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</si>
  <si>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</si>
  <si>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</si>
  <si>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</si>
  <si>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</si>
  <si>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</si>
  <si>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</si>
  <si>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</si>
  <si>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</si>
  <si>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</si>
  <si>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</si>
  <si>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</si>
  <si>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</si>
  <si>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</si>
  <si>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</si>
  <si>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</si>
  <si>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</si>
  <si>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</si>
  <si>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</si>
  <si>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</si>
  <si>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</si>
  <si>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</si>
  <si>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</si>
  <si>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</si>
  <si>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</si>
  <si>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</si>
  <si>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</si>
  <si>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</si>
  <si>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</si>
  <si>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</si>
  <si>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</si>
  <si>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</si>
  <si>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</si>
  <si>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</si>
  <si>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</si>
  <si>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</si>
  <si>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</si>
  <si>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</si>
  <si>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</si>
  <si>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</si>
  <si>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</si>
  <si>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</si>
  <si>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</si>
  <si>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</si>
  <si>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</si>
  <si>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</si>
  <si>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</si>
  <si>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</si>
  <si>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</si>
  <si>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</si>
  <si>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</si>
  <si>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</si>
  <si>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</si>
  <si>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</si>
  <si>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</si>
  <si>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</si>
  <si>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</si>
  <si>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</si>
  <si>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</si>
  <si>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</si>
  <si>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</si>
  <si>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</si>
  <si>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</si>
  <si>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</si>
  <si>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</si>
  <si>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</si>
  <si>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</si>
  <si>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</si>
  <si>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</si>
  <si>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</si>
  <si>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</si>
  <si>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</si>
  <si>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</si>
  <si>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</si>
  <si>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</si>
  <si>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</si>
  <si>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</si>
  <si>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</si>
  <si>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</si>
  <si>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</si>
  <si>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</si>
  <si>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</si>
  <si>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</si>
  <si>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</si>
  <si>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</si>
  <si>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</si>
  <si>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</si>
  <si>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</si>
  <si>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</si>
  <si>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</si>
  <si>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</si>
  <si>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</si>
  <si>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</si>
  <si>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</si>
  <si>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</si>
  <si>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</si>
  <si>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</si>
  <si>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</si>
  <si>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</si>
  <si>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</si>
  <si>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</si>
  <si>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</si>
  <si>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</si>
  <si>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</si>
  <si>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</si>
  <si>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</si>
  <si>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</si>
  <si>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</si>
  <si>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</si>
  <si>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</si>
  <si>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</si>
  <si>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</si>
  <si>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</si>
  <si>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</si>
  <si>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</si>
  <si>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</si>
  <si>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</si>
  <si>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</si>
  <si>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</si>
  <si>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</si>
  <si>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</si>
  <si>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</si>
  <si>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</si>
  <si>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</si>
  <si>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</si>
  <si>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</si>
  <si>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</si>
  <si>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</si>
  <si>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</si>
  <si>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</si>
  <si>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</si>
  <si>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</si>
  <si>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</si>
  <si>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</si>
  <si>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</si>
  <si>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</si>
  <si>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</si>
  <si>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</si>
  <si>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</si>
  <si>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</si>
  <si>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</si>
  <si>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</si>
  <si>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</si>
  <si>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</si>
  <si>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</si>
  <si>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</si>
  <si>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</si>
  <si>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</si>
  <si>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</si>
  <si>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</si>
  <si>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</si>
  <si>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</si>
  <si>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</si>
  <si>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</si>
  <si>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</si>
  <si>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</si>
  <si>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</si>
  <si>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</si>
  <si>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</si>
  <si>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</si>
  <si>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</si>
  <si>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</si>
  <si>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</si>
  <si>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</si>
  <si>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</si>
  <si>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</si>
  <si>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</si>
  <si>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</si>
  <si>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</si>
  <si>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</si>
  <si>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</si>
  <si>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</si>
  <si>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</si>
  <si>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</si>
  <si>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</si>
  <si>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</si>
  <si>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</si>
  <si>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</si>
  <si>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</si>
  <si>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</si>
  <si>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</si>
  <si>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</si>
  <si>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</si>
  <si>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</si>
  <si>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</si>
  <si>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</si>
  <si>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</si>
  <si>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</si>
  <si>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</si>
  <si>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</si>
  <si>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</si>
  <si>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</si>
  <si>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</si>
  <si>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</si>
  <si>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</si>
  <si>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</si>
  <si>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</si>
  <si>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</si>
  <si>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</si>
  <si>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</si>
  <si>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</si>
  <si>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</si>
  <si>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</si>
  <si>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</si>
  <si>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</si>
  <si>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</si>
  <si>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</si>
  <si>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</si>
  <si>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</si>
  <si>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</si>
  <si>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</si>
  <si>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</si>
  <si>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</si>
  <si>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</si>
  <si>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</si>
  <si>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</si>
  <si>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</si>
  <si>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</si>
  <si>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</si>
  <si>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</si>
  <si>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</si>
  <si>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</si>
  <si>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</si>
  <si>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</si>
  <si>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</si>
  <si>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</si>
  <si>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</si>
  <si>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</si>
  <si>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</si>
  <si>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</si>
  <si>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</si>
  <si>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</si>
  <si>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</si>
  <si>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</si>
  <si>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</si>
  <si>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</si>
  <si>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</si>
  <si>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</si>
  <si>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</si>
  <si>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</si>
  <si>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</si>
  <si>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</si>
  <si>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</si>
  <si>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</si>
  <si>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</si>
  <si>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</si>
  <si>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</si>
  <si>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</si>
  <si>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</si>
  <si>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</si>
  <si>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</si>
  <si>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</si>
  <si>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</si>
  <si>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</si>
  <si>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</si>
  <si>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</si>
  <si>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</si>
  <si>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</si>
  <si>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</si>
  <si>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</si>
  <si>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</si>
  <si>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</si>
  <si>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</si>
  <si>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</si>
  <si>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</si>
  <si>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</si>
  <si>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</si>
  <si>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</si>
  <si>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</si>
  <si>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</si>
  <si>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</si>
  <si>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</si>
  <si>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</si>
  <si>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</si>
  <si>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</si>
  <si>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</si>
  <si>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</si>
  <si>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</si>
  <si>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</si>
  <si>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</si>
  <si>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</si>
  <si>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</si>
  <si>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</si>
  <si>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</si>
  <si>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</si>
  <si>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</si>
  <si>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</si>
  <si>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</si>
  <si>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</si>
  <si>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</si>
  <si>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</si>
  <si>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</si>
  <si>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</si>
  <si>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</si>
  <si>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</si>
  <si>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</si>
  <si>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</si>
  <si>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</si>
  <si>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</si>
  <si>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</si>
  <si>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</si>
  <si>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</si>
  <si>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</si>
  <si>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</si>
  <si>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</si>
  <si>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</si>
  <si>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</si>
  <si>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</si>
  <si>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</si>
  <si>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</si>
  <si>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</si>
  <si>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</si>
  <si>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</si>
  <si>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</si>
  <si>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</si>
  <si>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</si>
  <si>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</si>
  <si>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</si>
  <si>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</si>
  <si>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</si>
  <si>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</si>
  <si>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</si>
  <si>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</si>
  <si>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</si>
  <si>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</si>
  <si>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</si>
  <si>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</si>
  <si>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</si>
  <si>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</si>
  <si>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</si>
  <si>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</si>
  <si>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</si>
  <si>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</si>
  <si>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</si>
  <si>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</si>
  <si>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</si>
  <si>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</si>
  <si>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</si>
  <si>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</si>
  <si>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</si>
  <si>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</si>
  <si>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</si>
  <si>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</si>
  <si>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</si>
  <si>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</si>
  <si>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</si>
  <si>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</si>
  <si>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</si>
  <si>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</si>
  <si>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</si>
  <si>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</si>
  <si>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</si>
  <si>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</si>
  <si>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</si>
  <si>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</si>
  <si>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</si>
  <si>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</si>
  <si>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</si>
  <si>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</si>
  <si>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</si>
  <si>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</si>
  <si>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</si>
  <si>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</si>
  <si>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</si>
  <si>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</si>
  <si>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</si>
  <si>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</si>
  <si>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</si>
  <si>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</si>
  <si>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</si>
  <si>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</si>
  <si>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</si>
  <si>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</si>
  <si>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</si>
  <si>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</si>
  <si>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</si>
  <si>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</si>
  <si>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</si>
  <si>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</si>
  <si>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</si>
  <si>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</si>
  <si>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</si>
  <si>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</si>
  <si>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</si>
  <si>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</si>
  <si>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</si>
  <si>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</si>
  <si>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</si>
  <si>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</si>
  <si>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</si>
  <si>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</si>
  <si>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</si>
  <si>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</si>
  <si>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</si>
  <si>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</si>
  <si>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</si>
  <si>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</si>
  <si>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</si>
  <si>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</si>
  <si>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</si>
  <si>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</si>
  <si>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</si>
  <si>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</si>
  <si>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</si>
  <si>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</si>
  <si>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</si>
  <si>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</si>
  <si>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</si>
  <si>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</si>
  <si>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</si>
  <si>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</si>
  <si>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</si>
  <si>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</si>
  <si>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</si>
  <si>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</si>
  <si>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</si>
  <si>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</si>
  <si>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</si>
  <si>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</si>
  <si>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</si>
  <si>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</si>
  <si>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</si>
  <si>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</si>
  <si>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</si>
  <si>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</si>
  <si>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</si>
  <si>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</si>
  <si>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</si>
  <si>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</si>
  <si>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</si>
  <si>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</si>
  <si>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</si>
  <si>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</si>
  <si>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</si>
  <si>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</si>
  <si>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</si>
  <si>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</si>
  <si>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</si>
  <si>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</si>
  <si>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</si>
  <si>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</si>
  <si>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</si>
  <si>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</si>
  <si>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</si>
  <si>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</si>
  <si>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</si>
  <si>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</si>
  <si>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</si>
  <si>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</si>
  <si>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</si>
  <si>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</si>
  <si>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</si>
  <si>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</si>
  <si>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</si>
  <si>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</si>
  <si>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</si>
  <si>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</si>
  <si>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</si>
  <si>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</si>
  <si>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</si>
  <si>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</si>
  <si>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</si>
  <si>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</si>
  <si>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</si>
  <si>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</si>
  <si>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</si>
  <si>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</si>
  <si>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</si>
  <si>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</si>
  <si>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</si>
  <si>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</si>
  <si>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</si>
  <si>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</si>
  <si>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</si>
  <si>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</si>
  <si>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</si>
  <si>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</si>
  <si>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</si>
  <si>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</si>
  <si>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</si>
  <si>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</si>
  <si>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</si>
  <si>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</si>
  <si>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</si>
  <si>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</si>
  <si>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</si>
  <si>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</si>
  <si>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</si>
  <si>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</si>
  <si>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</si>
  <si>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</si>
  <si>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</si>
  <si>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</si>
  <si>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</si>
  <si>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</si>
  <si>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</si>
  <si>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</si>
  <si>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</si>
  <si>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</si>
  <si>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</si>
  <si>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</si>
  <si>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</si>
  <si>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</si>
  <si>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</si>
  <si>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</si>
  <si>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</si>
  <si>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</si>
  <si>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</si>
  <si>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</si>
  <si>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</si>
  <si>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</si>
  <si>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</si>
  <si>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</si>
  <si>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</si>
  <si>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</si>
  <si>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</si>
  <si>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</si>
  <si>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</si>
  <si>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</si>
  <si>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</si>
  <si>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</si>
  <si>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</si>
  <si>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</si>
  <si>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</si>
  <si>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</si>
  <si>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</si>
  <si>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</si>
  <si>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</si>
  <si>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</si>
  <si>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</si>
  <si>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</si>
  <si>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</si>
  <si>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</si>
  <si>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</si>
  <si>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</si>
  <si>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</si>
  <si>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</si>
  <si>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</si>
  <si>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</si>
  <si>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</si>
  <si>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</si>
  <si>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</si>
  <si>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</si>
  <si>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</si>
  <si>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</si>
  <si>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</si>
  <si>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</si>
  <si>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</si>
  <si>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</si>
  <si>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</si>
  <si>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</si>
  <si>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</si>
  <si>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</si>
  <si>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</si>
  <si>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</si>
  <si>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</si>
  <si>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</si>
  <si>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</si>
  <si>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</si>
  <si>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</si>
  <si>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</si>
  <si>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</si>
  <si>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</si>
  <si>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</si>
  <si>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</si>
  <si>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</si>
  <si>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</si>
  <si>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</si>
  <si>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</si>
  <si>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</si>
  <si>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</si>
  <si>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</si>
  <si>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</si>
  <si>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</si>
  <si>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</si>
  <si>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</si>
  <si>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</si>
  <si>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</si>
  <si>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</si>
  <si>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</si>
  <si>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</si>
  <si>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</si>
  <si>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</si>
  <si>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</si>
  <si>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</si>
  <si>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</si>
  <si>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</si>
  <si>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</si>
  <si>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</si>
  <si>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</si>
  <si>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</si>
  <si>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</si>
  <si>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</si>
  <si>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</si>
  <si>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</si>
  <si>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</si>
  <si>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</si>
  <si>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</si>
  <si>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</si>
  <si>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</si>
  <si>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</si>
  <si>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</si>
  <si>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</si>
  <si>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</si>
  <si>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</si>
  <si>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</si>
  <si>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</si>
  <si>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</si>
  <si>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</si>
  <si>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</si>
  <si>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</si>
  <si>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</si>
  <si>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</si>
  <si>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</si>
  <si>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</si>
  <si>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</si>
  <si>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</si>
  <si>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</si>
  <si>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</si>
  <si>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</si>
  <si>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</si>
  <si>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</si>
  <si>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</si>
  <si>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</si>
  <si>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</si>
  <si>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</si>
  <si>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</si>
  <si>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</si>
  <si>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</si>
  <si>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</si>
  <si>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</si>
  <si>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</si>
  <si>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</si>
  <si>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</si>
  <si>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</si>
  <si>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</si>
  <si>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</si>
  <si>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</si>
  <si>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</si>
  <si>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</si>
  <si>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</si>
  <si>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</si>
  <si>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</si>
  <si>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</si>
  <si>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</si>
  <si>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</si>
  <si>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</si>
  <si>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</si>
  <si>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</si>
  <si>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</si>
  <si>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</si>
  <si>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</si>
  <si>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</si>
  <si>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</si>
  <si>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</si>
  <si>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</si>
  <si>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</si>
  <si>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</si>
  <si>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</si>
  <si>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</si>
  <si>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</si>
  <si>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</si>
  <si>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</si>
  <si>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</si>
  <si>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</si>
  <si>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</si>
  <si>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</si>
  <si>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</si>
  <si>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</si>
  <si>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</si>
  <si>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</si>
  <si>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</si>
  <si>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</si>
  <si>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</si>
  <si>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</si>
  <si>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</si>
  <si>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</si>
  <si>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</si>
  <si>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</si>
  <si>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</si>
  <si>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</si>
  <si>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</si>
  <si>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</si>
  <si>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</si>
  <si>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</si>
  <si>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</si>
  <si>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</si>
  <si>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</si>
  <si>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</si>
  <si>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</si>
  <si>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</si>
  <si>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</si>
  <si>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</si>
  <si>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</si>
  <si>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</si>
  <si>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</si>
  <si>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</si>
  <si>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</si>
  <si>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</si>
  <si>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</si>
  <si>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</si>
  <si>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</si>
  <si>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</si>
  <si>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</si>
  <si>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</si>
  <si>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</si>
  <si>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</si>
  <si>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</si>
  <si>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</si>
  <si>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</si>
  <si>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</si>
  <si>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</si>
  <si>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</si>
  <si>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</si>
  <si>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</si>
  <si>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</si>
  <si>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</si>
  <si>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</si>
  <si>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</si>
  <si>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</si>
  <si>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</si>
  <si>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</si>
  <si>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</si>
  <si>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</si>
  <si>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</si>
  <si>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</si>
  <si>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</si>
  <si>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</si>
  <si>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</si>
  <si>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</si>
  <si>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</si>
  <si>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</si>
  <si>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</si>
  <si>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</si>
  <si>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</si>
  <si>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</si>
  <si>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</si>
  <si>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</si>
  <si>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</si>
  <si>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</si>
  <si>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</si>
  <si>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</si>
  <si>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</si>
  <si>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</si>
  <si>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</si>
  <si>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</si>
  <si>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</si>
  <si>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</si>
  <si>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</si>
  <si>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</si>
  <si>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</si>
  <si>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</si>
  <si>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</si>
  <si>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</si>
  <si>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</si>
  <si>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</si>
  <si>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</si>
  <si>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</si>
  <si>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</si>
  <si>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</si>
  <si>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</si>
  <si>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</si>
  <si>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</si>
  <si>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</si>
  <si>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</si>
  <si>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</si>
  <si>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</si>
  <si>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</si>
  <si>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</si>
  <si>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</si>
  <si>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</si>
  <si>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</si>
  <si>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</si>
  <si>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</si>
  <si>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</si>
  <si>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</si>
  <si>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</si>
  <si>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</si>
  <si>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</si>
  <si>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</si>
  <si>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</si>
  <si>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</si>
  <si>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</si>
  <si>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</si>
  <si>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</si>
  <si>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</si>
  <si>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</si>
  <si>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</si>
  <si>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</si>
  <si>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</si>
  <si>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</si>
  <si>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</si>
  <si>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</si>
  <si>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</si>
  <si>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</si>
  <si>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</si>
  <si>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</si>
  <si>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</si>
  <si>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</si>
  <si>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</si>
  <si>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</si>
  <si>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</si>
  <si>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</si>
  <si>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</si>
  <si>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</si>
  <si>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</si>
  <si>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</si>
  <si>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</si>
  <si>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</si>
  <si>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</si>
  <si>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</si>
  <si>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</si>
  <si>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</si>
  <si>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</si>
  <si>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</si>
  <si>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</si>
  <si>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</si>
  <si>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</si>
  <si>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</si>
  <si>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</si>
  <si>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</si>
  <si>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</si>
  <si>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</si>
  <si>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</si>
  <si>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</si>
  <si>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</si>
  <si>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</si>
  <si>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</si>
  <si>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</si>
  <si>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</si>
  <si>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</si>
  <si>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</si>
  <si>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</si>
  <si>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</si>
  <si>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</si>
  <si>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</si>
  <si>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</si>
  <si>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</si>
  <si>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</si>
  <si>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</si>
  <si>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</si>
  <si>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</si>
  <si>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</si>
  <si>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</si>
  <si>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</si>
  <si>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</si>
  <si>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</si>
  <si>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</si>
  <si>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</si>
  <si>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</si>
  <si>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</si>
  <si>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</si>
  <si>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</si>
  <si>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</si>
  <si>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</si>
  <si>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</si>
  <si>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</si>
  <si>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</si>
  <si>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</si>
  <si>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</si>
  <si>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</si>
  <si>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</si>
  <si>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</si>
  <si>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</si>
  <si>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</si>
  <si>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</si>
  <si>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</si>
  <si>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</si>
  <si>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</si>
  <si>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</si>
  <si>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</si>
  <si>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</si>
  <si>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</si>
  <si>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</si>
  <si>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</si>
  <si>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</si>
  <si>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</si>
  <si>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</si>
  <si>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</si>
  <si>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</si>
  <si>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</si>
  <si>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</si>
  <si>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</si>
  <si>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</si>
  <si>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</si>
  <si>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</si>
  <si>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</si>
  <si>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</si>
  <si>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</si>
  <si>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</si>
  <si>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</si>
  <si>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</si>
  <si>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</si>
  <si>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</si>
  <si>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</si>
  <si>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</si>
  <si>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</si>
  <si>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</si>
  <si>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</si>
  <si>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</si>
  <si>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</si>
  <si>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</si>
  <si>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</si>
  <si>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</si>
  <si>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</si>
  <si>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</si>
  <si>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</si>
  <si>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</si>
  <si>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</si>
  <si>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</si>
  <si>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</si>
  <si>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</si>
  <si>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</si>
  <si>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</si>
  <si>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</si>
  <si>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</si>
  <si>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</si>
  <si>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</si>
  <si>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</si>
  <si>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</si>
  <si>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</si>
  <si>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</si>
  <si>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</si>
  <si>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</si>
  <si>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</si>
  <si>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</si>
  <si>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</si>
  <si>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</si>
  <si>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</si>
  <si>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</si>
  <si>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</si>
  <si>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</si>
  <si>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</si>
  <si>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</si>
  <si>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</si>
  <si>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</si>
  <si>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</si>
  <si>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</si>
  <si>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</si>
  <si>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</si>
  <si>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</si>
  <si>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</si>
  <si>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</si>
  <si>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</si>
  <si>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</si>
  <si>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</si>
  <si>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</si>
  <si>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</si>
  <si>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</si>
  <si>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</si>
  <si>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</si>
  <si>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</si>
  <si>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</si>
  <si>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</si>
  <si>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</si>
  <si>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</si>
  <si>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</si>
  <si>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</si>
  <si>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</si>
  <si>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</si>
  <si>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</si>
  <si>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</si>
  <si>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</si>
  <si>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</si>
  <si>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</si>
  <si>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</si>
  <si>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</si>
  <si>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</si>
  <si>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</si>
  <si>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</si>
  <si>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</si>
  <si>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</si>
  <si>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</si>
  <si>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</si>
  <si>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</si>
  <si>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</si>
  <si>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</si>
  <si>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</si>
  <si>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</si>
  <si>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</si>
  <si>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</si>
  <si>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</si>
  <si>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</si>
  <si>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</si>
  <si>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</si>
  <si>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</si>
  <si>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</si>
  <si>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</si>
  <si>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</si>
  <si>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</si>
  <si>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</si>
  <si>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</si>
  <si>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</si>
  <si>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</si>
  <si>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</si>
  <si>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</si>
  <si>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</si>
  <si>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</si>
  <si>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</si>
  <si>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</si>
  <si>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</si>
  <si>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</si>
  <si>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</si>
  <si>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</si>
  <si>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</si>
  <si>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</si>
  <si>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</si>
  <si>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</si>
  <si>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</si>
  <si>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</si>
  <si>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</si>
  <si>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</si>
  <si>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</si>
  <si>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</si>
  <si>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</si>
  <si>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</si>
  <si>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</si>
  <si>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</si>
  <si>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</si>
  <si>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</si>
  <si>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</si>
  <si>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</si>
  <si>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</si>
  <si>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</si>
  <si>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</si>
  <si>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</si>
  <si>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</si>
  <si>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</si>
  <si>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</si>
  <si>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</si>
  <si>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</si>
  <si>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</si>
  <si>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</si>
  <si>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</si>
  <si>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</si>
  <si>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</si>
  <si>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</si>
  <si>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</si>
  <si>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</si>
  <si>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</si>
  <si>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</si>
  <si>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</si>
  <si>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</si>
  <si>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</si>
  <si>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</si>
  <si>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</si>
  <si>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</si>
  <si>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</si>
  <si>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</si>
  <si>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</si>
  <si>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</si>
  <si>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</si>
  <si>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</si>
  <si>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</si>
  <si>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</si>
  <si>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</si>
  <si>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</si>
  <si>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</si>
  <si>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</si>
  <si>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</si>
  <si>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</si>
  <si>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</si>
  <si>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</si>
  <si>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</si>
  <si>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</si>
  <si>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</si>
  <si>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</si>
  <si>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</si>
  <si>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</si>
  <si>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</si>
  <si>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</si>
  <si>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</si>
  <si>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</si>
  <si>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</si>
  <si>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</si>
  <si>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</si>
  <si>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</si>
  <si>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</si>
  <si>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</si>
  <si>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</si>
  <si>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</si>
  <si>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</si>
  <si>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</si>
  <si>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</si>
  <si>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</si>
  <si>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</si>
  <si>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</si>
  <si>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</si>
  <si>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</si>
  <si>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</si>
  <si>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</si>
  <si>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</si>
  <si>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</si>
  <si>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</si>
  <si>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</si>
  <si>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</si>
  <si>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</si>
  <si>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</si>
  <si>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</si>
  <si>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</si>
  <si>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</si>
  <si>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</si>
  <si>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</si>
  <si>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</si>
  <si>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</si>
  <si>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</si>
  <si>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</si>
  <si>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</si>
  <si>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</si>
  <si>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</si>
  <si>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</si>
  <si>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</si>
  <si>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</si>
  <si>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</si>
  <si>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</si>
  <si>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</si>
  <si>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</si>
  <si>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</si>
  <si>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</si>
  <si>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</si>
  <si>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</si>
  <si>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</si>
  <si>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</si>
  <si>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</si>
  <si>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</si>
  <si>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</si>
  <si>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</si>
  <si>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</si>
  <si>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</si>
  <si>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</si>
  <si>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</si>
  <si>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</si>
  <si>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</si>
  <si>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</si>
  <si>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</si>
  <si>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</si>
  <si>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</si>
  <si>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</si>
  <si>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</si>
  <si>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</si>
  <si>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</si>
  <si>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</si>
  <si>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</si>
  <si>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</si>
  <si>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</si>
  <si>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</si>
  <si>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</si>
  <si>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</si>
  <si>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</si>
  <si>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</si>
  <si>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</si>
  <si>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</si>
  <si>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</si>
  <si>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</si>
  <si>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</si>
  <si>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</si>
  <si>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</si>
  <si>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</si>
  <si>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</si>
  <si>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</si>
  <si>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</si>
  <si>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</si>
  <si>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</si>
  <si>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</si>
  <si>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</si>
  <si>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</si>
  <si>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</si>
  <si>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</si>
  <si>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</si>
  <si>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</si>
  <si>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</si>
  <si>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</si>
  <si>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</si>
  <si>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</si>
  <si>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</si>
  <si>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</si>
  <si>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</si>
  <si>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</si>
  <si>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</si>
  <si>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</si>
  <si>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</si>
  <si>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</si>
  <si>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</si>
  <si>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</si>
  <si>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</si>
  <si>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</si>
  <si>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</si>
  <si>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</si>
  <si>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</si>
  <si>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</si>
  <si>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</si>
  <si>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</si>
  <si>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</si>
  <si>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</si>
  <si>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</si>
  <si>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</si>
  <si>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</si>
  <si>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</si>
  <si>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</si>
  <si>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</si>
  <si>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</si>
  <si>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</si>
  <si>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</si>
  <si>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</si>
  <si>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</si>
  <si>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</si>
  <si>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</si>
  <si>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</si>
  <si>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</si>
  <si>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</si>
  <si>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</si>
  <si>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</si>
  <si>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</si>
  <si>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</si>
  <si>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</si>
  <si>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</si>
  <si>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</si>
  <si>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</si>
  <si>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</si>
  <si>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</si>
  <si>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</si>
  <si>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</si>
  <si>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</si>
  <si>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</si>
  <si>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</si>
  <si>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</si>
  <si>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</si>
  <si>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</si>
  <si>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</si>
  <si>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</si>
  <si>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</si>
  <si>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</si>
  <si>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</si>
  <si>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</si>
  <si>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</si>
  <si>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</si>
  <si>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</si>
  <si>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</si>
  <si>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</si>
  <si>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</si>
  <si>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</si>
  <si>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</si>
  <si>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</si>
  <si>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</si>
  <si>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</si>
  <si>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</si>
  <si>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</si>
  <si>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</si>
  <si>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</si>
  <si>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</si>
  <si>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</si>
  <si>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</si>
  <si>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</si>
  <si>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</si>
  <si>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</si>
  <si>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</si>
  <si>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</si>
  <si>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</si>
  <si>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</si>
  <si>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</si>
  <si>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</si>
  <si>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</si>
  <si>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</si>
  <si>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</si>
  <si>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</si>
  <si>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</si>
  <si>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</si>
  <si>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</si>
  <si>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</si>
  <si>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</si>
  <si>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</si>
  <si>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</si>
  <si>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</si>
  <si>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</si>
  <si>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</si>
  <si>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</si>
  <si>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</si>
  <si>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</si>
  <si>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</si>
  <si>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</si>
  <si>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</si>
  <si>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</si>
  <si>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</si>
  <si>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</si>
  <si>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</si>
  <si>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</si>
  <si>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</si>
  <si>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</si>
  <si>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</si>
  <si>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</si>
  <si>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</si>
  <si>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</si>
  <si>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</si>
  <si>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</si>
  <si>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</si>
  <si>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</si>
  <si>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</si>
  <si>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</si>
  <si>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</si>
  <si>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</si>
  <si>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</si>
  <si>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</si>
  <si>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</si>
  <si>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</si>
  <si>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</si>
  <si>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</si>
  <si>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</si>
  <si>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</si>
  <si>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</si>
  <si>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</si>
  <si>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</si>
  <si>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</si>
  <si>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</si>
  <si>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</si>
  <si>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</si>
  <si>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</si>
  <si>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</si>
  <si>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</si>
  <si>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</si>
  <si>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</si>
  <si>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</si>
  <si>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</si>
  <si>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</si>
  <si>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</si>
  <si>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</si>
  <si>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</si>
  <si>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</si>
  <si>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</si>
  <si>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</si>
  <si>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</si>
  <si>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</si>
  <si>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</si>
  <si>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</si>
  <si>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</si>
  <si>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</si>
  <si>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</si>
  <si>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</si>
  <si>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</si>
  <si>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</si>
  <si>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</si>
  <si>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</si>
  <si>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</si>
  <si>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</si>
  <si>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</si>
  <si>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</si>
  <si>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</si>
  <si>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</si>
  <si>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</si>
  <si>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</si>
  <si>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</si>
  <si>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</si>
  <si>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</si>
  <si>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</si>
  <si>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</si>
  <si>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</si>
  <si>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</si>
  <si>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</si>
  <si>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</si>
  <si>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</si>
  <si>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</si>
  <si>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</si>
  <si>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</si>
  <si>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</si>
  <si>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</si>
  <si>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</si>
  <si>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</si>
  <si>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</si>
  <si>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</si>
  <si>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</si>
  <si>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</si>
  <si>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</si>
  <si>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</si>
  <si>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</si>
  <si>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</si>
  <si>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</si>
  <si>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</si>
  <si>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</si>
  <si>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</si>
  <si>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</si>
  <si>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</si>
  <si>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</si>
  <si>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</si>
  <si>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</si>
  <si>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</si>
  <si>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</si>
  <si>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</si>
  <si>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</si>
  <si>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</si>
  <si>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</si>
  <si>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</si>
  <si>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</si>
  <si>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</si>
  <si>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</si>
  <si>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</si>
  <si>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</si>
  <si>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</si>
  <si>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</si>
  <si>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</si>
  <si>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</si>
  <si>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</si>
  <si>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</si>
  <si>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</si>
  <si>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</si>
  <si>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</si>
  <si>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</si>
  <si>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</si>
  <si>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</si>
  <si>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</si>
  <si>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</si>
  <si>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</si>
  <si>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</si>
  <si>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</si>
  <si>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</si>
  <si>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</si>
  <si>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</si>
  <si>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</si>
  <si>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</si>
  <si>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</si>
  <si>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</si>
  <si>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</si>
  <si>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</si>
  <si>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</si>
  <si>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</si>
  <si>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</si>
  <si>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</si>
  <si>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</si>
  <si>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</si>
  <si>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</si>
  <si>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</si>
  <si>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</si>
  <si>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</si>
  <si>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</si>
  <si>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</si>
  <si>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</si>
  <si>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</si>
  <si>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</si>
  <si>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</si>
  <si>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</si>
  <si>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</si>
  <si>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</si>
  <si>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</si>
  <si>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</si>
  <si>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</si>
  <si>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</si>
  <si>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</si>
  <si>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</si>
  <si>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</si>
  <si>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</si>
  <si>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</si>
  <si>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</si>
  <si>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</si>
  <si>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</si>
  <si>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</si>
  <si>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</si>
  <si>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</si>
  <si>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</si>
  <si>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</si>
  <si>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</si>
  <si>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</si>
  <si>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</si>
  <si>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</si>
  <si>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</si>
  <si>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</si>
  <si>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</si>
  <si>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</si>
  <si>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</si>
  <si>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</si>
  <si>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</si>
  <si>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</si>
  <si>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</si>
  <si>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</si>
  <si>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</si>
  <si>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</si>
  <si>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</si>
  <si>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</si>
  <si>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</si>
  <si>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</si>
  <si>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</si>
  <si>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</si>
  <si>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</si>
  <si>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</si>
  <si>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</si>
  <si>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</si>
  <si>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</si>
  <si>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</si>
  <si>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</si>
  <si>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</si>
  <si>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</si>
  <si>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</si>
  <si>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</si>
  <si>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</si>
  <si>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</si>
  <si>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</si>
  <si>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</si>
  <si>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</si>
  <si>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</si>
  <si>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</si>
  <si>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</si>
  <si>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</si>
  <si>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</si>
  <si>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</si>
  <si>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</si>
  <si>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</si>
  <si>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</si>
  <si>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</si>
  <si>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</si>
  <si>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</si>
  <si>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</si>
  <si>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</si>
  <si>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</si>
  <si>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</si>
  <si>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</si>
  <si>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</si>
  <si>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</si>
  <si>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</si>
  <si>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</si>
  <si>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</si>
  <si>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</si>
  <si>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</si>
  <si>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</si>
  <si>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</si>
  <si>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</si>
  <si>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</si>
  <si>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</si>
  <si>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</si>
  <si>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</si>
  <si>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</si>
  <si>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</si>
  <si>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</si>
  <si>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</si>
  <si>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</si>
  <si>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</si>
  <si>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</si>
  <si>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</si>
  <si>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</si>
  <si>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</si>
  <si>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</si>
  <si>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</si>
  <si>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</si>
  <si>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</si>
  <si>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</si>
  <si>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</si>
  <si>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</si>
  <si>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</si>
  <si>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</si>
  <si>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</si>
  <si>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</si>
  <si>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</si>
  <si>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</si>
  <si>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</si>
  <si>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</si>
  <si>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</si>
  <si>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</si>
  <si>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</si>
  <si>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</si>
  <si>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</si>
  <si>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</si>
  <si>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</si>
  <si>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</si>
  <si>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</si>
  <si>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</si>
  <si>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</si>
  <si>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</si>
  <si>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</si>
  <si>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</si>
  <si>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</si>
  <si>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</si>
  <si>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</si>
  <si>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</si>
  <si>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</si>
  <si>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</si>
  <si>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</si>
  <si>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</si>
  <si>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</si>
  <si>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</si>
  <si>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</si>
  <si>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</si>
  <si>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</si>
  <si>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</si>
  <si>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</si>
  <si>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</si>
  <si>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</si>
  <si>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</si>
  <si>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</si>
  <si>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</si>
  <si>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</si>
  <si>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</si>
  <si>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</si>
  <si>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</si>
  <si>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</si>
  <si>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</si>
  <si>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</si>
  <si>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</si>
  <si>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</si>
  <si>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</si>
  <si>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</si>
  <si>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</si>
  <si>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</si>
  <si>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</si>
  <si>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</si>
  <si>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</si>
  <si>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</si>
  <si>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</si>
  <si>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</si>
  <si>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</si>
  <si>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</si>
  <si>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</si>
  <si>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</si>
  <si>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</si>
  <si>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</si>
  <si>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</si>
  <si>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</si>
  <si>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</si>
  <si>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</si>
  <si>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</si>
  <si>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</si>
  <si>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</si>
  <si>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</si>
  <si>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</si>
  <si>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</si>
  <si>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</si>
  <si>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</si>
  <si>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</si>
  <si>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</si>
  <si>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</si>
  <si>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</si>
  <si>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</si>
  <si>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</si>
  <si>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</si>
  <si>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</si>
  <si>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</si>
  <si>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</si>
  <si>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</si>
  <si>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</si>
  <si>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</si>
  <si>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</si>
  <si>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</si>
  <si>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</si>
  <si>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</si>
  <si>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</si>
  <si>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</si>
  <si>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</si>
  <si>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</si>
  <si>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</si>
  <si>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</si>
  <si>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</si>
  <si>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</si>
  <si>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</si>
  <si>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</si>
  <si>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</si>
  <si>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</si>
  <si>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</si>
  <si>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</si>
  <si>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</si>
  <si>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</si>
  <si>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</si>
  <si>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</si>
  <si>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</si>
  <si>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</si>
  <si>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</si>
  <si>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</si>
  <si>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</si>
  <si>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</si>
  <si>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</si>
  <si>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</si>
  <si>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</si>
  <si>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</si>
  <si>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</si>
  <si>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</si>
  <si>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</si>
  <si>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</si>
  <si>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</si>
  <si>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</si>
  <si>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</si>
  <si>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</si>
  <si>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</si>
  <si>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</si>
  <si>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</si>
  <si>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</si>
  <si>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</si>
  <si>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</si>
  <si>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</si>
  <si>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</si>
  <si>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</si>
  <si>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</si>
  <si>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</si>
  <si>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</si>
  <si>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</si>
  <si>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</si>
  <si>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</si>
  <si>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</si>
  <si>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</si>
  <si>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</si>
  <si>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</si>
  <si>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</si>
  <si>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</si>
  <si>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</si>
  <si>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</si>
  <si>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</si>
  <si>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</si>
  <si>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</si>
  <si>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</si>
  <si>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</si>
  <si>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</si>
  <si>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</si>
  <si>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</si>
  <si>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</si>
  <si>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</si>
  <si>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</si>
  <si>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</si>
  <si>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</si>
  <si>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</si>
  <si>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</si>
  <si>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</si>
  <si>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</si>
  <si>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</si>
  <si>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</si>
  <si>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</si>
  <si>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</si>
  <si>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</si>
  <si>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</si>
  <si>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</si>
  <si>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</si>
  <si>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</si>
  <si>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</si>
  <si>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</si>
  <si>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</si>
  <si>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</si>
  <si>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</si>
  <si>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</si>
  <si>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</si>
  <si>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</si>
  <si>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</si>
  <si>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</si>
  <si>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</si>
  <si>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</si>
  <si>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</si>
  <si>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</si>
  <si>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</si>
  <si>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</si>
  <si>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</si>
  <si>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</si>
  <si>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</si>
  <si>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</si>
  <si>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</si>
  <si>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</si>
  <si>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</si>
  <si>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</si>
  <si>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</si>
  <si>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</si>
  <si>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</si>
  <si>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</si>
  <si>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</si>
  <si>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</si>
  <si>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</si>
  <si>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</si>
  <si>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</si>
  <si>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</si>
  <si>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</si>
  <si>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</si>
  <si>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</si>
  <si>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</si>
  <si>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</si>
  <si>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</si>
  <si>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</si>
  <si>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</si>
  <si>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</si>
  <si>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</si>
  <si>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</si>
  <si>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</si>
  <si>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</si>
  <si>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</si>
  <si>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</si>
  <si>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</si>
  <si>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</si>
  <si>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</si>
  <si>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</si>
  <si>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</si>
  <si>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</si>
  <si>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</si>
  <si>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</si>
  <si>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</si>
  <si>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</si>
  <si>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</si>
  <si>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</si>
  <si>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</si>
  <si>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</si>
  <si>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</si>
  <si>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</si>
  <si>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</si>
  <si>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</si>
  <si>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</si>
  <si>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</si>
  <si>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</si>
  <si>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</si>
  <si>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</si>
  <si>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</si>
  <si>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</si>
  <si>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</si>
  <si>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</si>
  <si>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</si>
  <si>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</si>
  <si>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</si>
  <si>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</si>
  <si>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</si>
  <si>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</si>
  <si>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</si>
  <si>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</si>
  <si>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</si>
  <si>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</si>
  <si>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</si>
  <si>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</si>
  <si>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</si>
  <si>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</si>
  <si>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</si>
  <si>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</si>
  <si>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</si>
  <si>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</si>
  <si>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</si>
  <si>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</si>
  <si>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</si>
  <si>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</si>
  <si>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</si>
  <si>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</si>
  <si>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</si>
  <si>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</si>
  <si>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</si>
  <si>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</si>
  <si>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</si>
  <si>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</si>
  <si>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</si>
  <si>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</si>
  <si>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</si>
  <si>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</si>
  <si>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</si>
  <si>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</si>
  <si>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</si>
  <si>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</si>
  <si>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</si>
  <si>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</si>
  <si>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</si>
  <si>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</si>
  <si>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</si>
  <si>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</si>
  <si>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</si>
  <si>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</si>
  <si>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</si>
  <si>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</si>
  <si>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</si>
  <si>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</si>
  <si>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</si>
  <si>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</si>
  <si>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</si>
  <si>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</si>
  <si>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</si>
  <si>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</si>
  <si>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</si>
  <si>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</si>
  <si>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</si>
  <si>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</si>
  <si>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</si>
  <si>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</si>
  <si>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</si>
  <si>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</si>
  <si>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</si>
  <si>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</si>
  <si>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</si>
  <si>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</si>
  <si>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</si>
  <si>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</si>
  <si>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</si>
  <si>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</si>
  <si>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</si>
  <si>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</si>
  <si>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</si>
  <si>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</si>
  <si>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</si>
  <si>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</si>
  <si>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</si>
  <si>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</si>
  <si>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</si>
  <si>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</si>
  <si>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</si>
  <si>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</si>
  <si>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</si>
  <si>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</si>
  <si>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</si>
  <si>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</si>
  <si>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</si>
  <si>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</si>
  <si>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</si>
  <si>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</si>
  <si>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</si>
  <si>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</si>
  <si>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</si>
  <si>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</si>
  <si>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</si>
  <si>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</si>
  <si>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</si>
  <si>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</si>
  <si>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</si>
  <si>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</si>
  <si>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</si>
  <si>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</si>
  <si>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</si>
  <si>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</si>
  <si>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</si>
  <si>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</si>
  <si>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</si>
  <si>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</si>
  <si>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</si>
  <si>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</si>
  <si>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</si>
  <si>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</si>
  <si>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</si>
  <si>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</si>
  <si>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</si>
  <si>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</si>
  <si>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</si>
  <si>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</si>
  <si>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</si>
  <si>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</si>
  <si>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</si>
  <si>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</si>
  <si>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</si>
  <si>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</si>
  <si>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</si>
  <si>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</si>
  <si>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</si>
  <si>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</si>
  <si>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</si>
  <si>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</si>
  <si>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</si>
  <si>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</si>
  <si>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</si>
  <si>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</si>
  <si>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</si>
  <si>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</si>
  <si>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</si>
  <si>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</si>
  <si>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</si>
  <si>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</si>
  <si>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</si>
  <si>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</si>
  <si>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</si>
  <si>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</si>
  <si>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</si>
  <si>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</si>
  <si>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</si>
  <si>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</si>
  <si>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</si>
  <si>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</si>
  <si>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</si>
  <si>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</si>
  <si>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</si>
  <si>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</si>
  <si>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</si>
  <si>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</si>
  <si>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</si>
  <si>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</si>
  <si>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</si>
  <si>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</si>
  <si>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</si>
  <si>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</si>
  <si>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</si>
  <si>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</si>
  <si>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</si>
  <si>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</si>
  <si>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</si>
  <si>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</si>
  <si>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</si>
  <si>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</si>
  <si>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</si>
  <si>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</si>
  <si>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</si>
  <si>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</si>
  <si>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</si>
  <si>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</si>
  <si>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</si>
  <si>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</si>
  <si>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</si>
  <si>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</si>
  <si>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</si>
  <si>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</si>
  <si>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</si>
  <si>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</si>
  <si>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</si>
  <si>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</si>
  <si>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</si>
  <si>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</si>
  <si>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</si>
  <si>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</si>
  <si>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</si>
  <si>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</si>
  <si>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</si>
  <si>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</si>
  <si>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</si>
  <si>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</si>
  <si>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</si>
  <si>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</si>
  <si>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</si>
  <si>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</si>
  <si>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</si>
  <si>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</si>
  <si>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</si>
  <si>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</si>
  <si>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</si>
  <si>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</si>
  <si>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</si>
  <si>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</si>
  <si>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</si>
  <si>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</si>
  <si>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</si>
  <si>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</si>
  <si>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</si>
  <si>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</si>
  <si>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</si>
  <si>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</si>
  <si>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</si>
  <si>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</si>
  <si>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</si>
  <si>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</si>
  <si>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</si>
  <si>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</si>
  <si>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</si>
  <si>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</si>
  <si>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</si>
  <si>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</si>
  <si>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</si>
  <si>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</si>
  <si>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</si>
  <si>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</si>
  <si>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</si>
  <si>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</si>
  <si>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</si>
  <si>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</si>
  <si>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</si>
  <si>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</si>
  <si>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</si>
  <si>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</si>
  <si>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</si>
  <si>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</si>
  <si>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</si>
  <si>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</si>
  <si>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</si>
  <si>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</si>
  <si>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</si>
  <si>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</si>
  <si>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</si>
  <si>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</si>
  <si>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</si>
  <si>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</si>
  <si>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</si>
  <si>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</si>
  <si>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</si>
  <si>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</si>
  <si>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</si>
  <si>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</si>
  <si>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</si>
  <si>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</si>
  <si>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</si>
  <si>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</si>
  <si>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</si>
  <si>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</si>
  <si>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</si>
  <si>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</si>
  <si>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</si>
  <si>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</si>
  <si>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</si>
  <si>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</si>
  <si>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</si>
  <si>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</si>
  <si>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</si>
  <si>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</si>
  <si>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</si>
  <si>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</si>
  <si>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</si>
  <si>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</si>
  <si>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</si>
  <si>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</si>
  <si>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</si>
  <si>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</si>
  <si>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</si>
  <si>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</si>
  <si>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</si>
  <si>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</si>
  <si>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</si>
  <si>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</si>
  <si>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</si>
  <si>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</si>
  <si>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</si>
  <si>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</si>
  <si>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</si>
  <si>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</si>
  <si>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</si>
  <si>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</si>
  <si>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</si>
  <si>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</si>
  <si>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</si>
  <si>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</si>
  <si>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</si>
  <si>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</si>
  <si>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</si>
  <si>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</si>
  <si>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</si>
  <si>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</si>
  <si>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</si>
  <si>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</si>
  <si>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</si>
  <si>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</si>
  <si>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</si>
  <si>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</si>
  <si>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</si>
  <si>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</si>
  <si>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</si>
  <si>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</si>
  <si>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</si>
  <si>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</si>
  <si>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</si>
  <si>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</si>
  <si>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</si>
  <si>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</si>
  <si>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</si>
  <si>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</si>
  <si>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</si>
  <si>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</si>
  <si>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</si>
  <si>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</si>
  <si>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</si>
  <si>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</si>
  <si>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</si>
  <si>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</si>
  <si>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</si>
  <si>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</si>
  <si>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</si>
  <si>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</si>
  <si>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</si>
  <si>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</si>
  <si>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</si>
  <si>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</si>
  <si>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</si>
  <si>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</si>
  <si>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</si>
  <si>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</si>
  <si>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</si>
  <si>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</si>
  <si>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</si>
  <si>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</si>
  <si>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</si>
  <si>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</si>
  <si>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</si>
  <si>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</si>
  <si>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</si>
  <si>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</si>
  <si>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</si>
  <si>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</si>
  <si>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</si>
  <si>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</si>
  <si>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</si>
  <si>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</si>
  <si>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</si>
  <si>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</si>
  <si>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</si>
  <si>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</si>
  <si>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</si>
  <si>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</si>
  <si>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</si>
  <si>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</si>
  <si>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</si>
  <si>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</si>
  <si>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</si>
  <si>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</si>
  <si>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</si>
  <si>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</si>
  <si>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</si>
  <si>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</si>
  <si>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</si>
  <si>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</si>
  <si>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</si>
  <si>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</si>
  <si>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</si>
  <si>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</si>
  <si>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</si>
  <si>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</si>
  <si>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</si>
  <si>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</si>
  <si>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</si>
  <si>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</si>
  <si>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</si>
  <si>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</si>
  <si>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</si>
  <si>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</si>
  <si>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</si>
  <si>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</si>
  <si>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</si>
  <si>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</si>
  <si>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</si>
  <si>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</si>
  <si>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</si>
  <si>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</si>
  <si>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</si>
  <si>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</si>
  <si>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</si>
  <si>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</si>
  <si>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</si>
  <si>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</si>
  <si>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</si>
  <si>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</si>
  <si>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</si>
  <si>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</si>
  <si>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</si>
  <si>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</si>
  <si>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</si>
  <si>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</si>
  <si>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</si>
  <si>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</si>
  <si>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</si>
  <si>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</si>
  <si>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</si>
  <si>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</si>
  <si>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</si>
  <si>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</si>
  <si>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</si>
  <si>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</si>
  <si>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</si>
  <si>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</si>
  <si>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</si>
  <si>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</si>
  <si>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</si>
  <si>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</si>
  <si>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</si>
  <si>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</si>
  <si>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</si>
  <si>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</si>
  <si>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</si>
  <si>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</si>
  <si>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</si>
  <si>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</si>
  <si>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</si>
  <si>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</si>
  <si>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</si>
  <si>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</si>
  <si>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</si>
  <si>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</si>
  <si>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</si>
  <si>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</si>
  <si>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</si>
  <si>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</si>
  <si>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</si>
  <si>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</si>
  <si>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</si>
  <si>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</si>
  <si>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</si>
  <si>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</si>
  <si>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</si>
  <si>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</si>
  <si>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</si>
  <si>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</si>
  <si>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</si>
  <si>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</si>
  <si>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</si>
  <si>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</si>
  <si>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</si>
  <si>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</si>
  <si>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</si>
  <si>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</si>
  <si>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</si>
  <si>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</si>
  <si>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</si>
  <si>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</si>
  <si>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</si>
  <si>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</si>
  <si>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</si>
  <si>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</si>
  <si>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</si>
  <si>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</si>
  <si>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</si>
  <si>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</si>
  <si>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</si>
  <si>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</si>
  <si>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</si>
  <si>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</si>
  <si>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</si>
  <si>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</si>
  <si>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</si>
  <si>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</si>
  <si>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</si>
  <si>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</si>
  <si>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</si>
  <si>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</si>
  <si>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</si>
  <si>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</si>
  <si>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</si>
  <si>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</si>
  <si>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</si>
  <si>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</si>
  <si>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</si>
  <si>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</si>
  <si>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</si>
  <si>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</si>
  <si>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</si>
  <si>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</si>
  <si>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</si>
  <si>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</si>
  <si>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</si>
  <si>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</si>
  <si>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</si>
  <si>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</si>
  <si>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</si>
  <si>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</si>
  <si>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</si>
  <si>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</si>
  <si>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</si>
  <si>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</si>
  <si>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</si>
  <si>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</si>
  <si>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</si>
  <si>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</si>
  <si>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</si>
  <si>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</si>
  <si>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</si>
  <si>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</si>
  <si>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</si>
  <si>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</si>
  <si>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</si>
  <si>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</si>
  <si>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</si>
  <si>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</si>
  <si>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</si>
  <si>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</si>
  <si>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</si>
  <si>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</si>
  <si>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</si>
  <si>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</si>
  <si>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</si>
  <si>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</si>
  <si>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</si>
  <si>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</si>
  <si>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</si>
  <si>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</si>
  <si>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</si>
  <si>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</si>
  <si>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</si>
  <si>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</si>
  <si>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</si>
  <si>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</si>
  <si>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</si>
  <si>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</si>
  <si>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</si>
  <si>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</si>
  <si>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</si>
  <si>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</si>
  <si>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</si>
  <si>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</si>
  <si>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</si>
  <si>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</si>
  <si>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</si>
  <si>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</si>
  <si>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</si>
  <si>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</si>
  <si>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</si>
  <si>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</si>
  <si>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</si>
  <si>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</si>
  <si>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</si>
  <si>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</si>
  <si>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</si>
  <si>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</si>
  <si>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</si>
  <si>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</si>
  <si>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</si>
  <si>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</si>
  <si>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</si>
  <si>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</si>
  <si>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</si>
  <si>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</si>
  <si>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</si>
  <si>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</si>
  <si>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</si>
  <si>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</si>
  <si>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</si>
  <si>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</si>
  <si>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</si>
  <si>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</si>
  <si>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</si>
  <si>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</si>
  <si>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</si>
  <si>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</si>
  <si>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</si>
  <si>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</si>
  <si>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</si>
  <si>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</si>
  <si>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</si>
  <si>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</si>
  <si>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</si>
  <si>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</si>
  <si>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</si>
  <si>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</si>
  <si>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</si>
  <si>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</si>
  <si>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</si>
  <si>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</si>
  <si>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</si>
  <si>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</si>
  <si>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</si>
  <si>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</si>
  <si>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</si>
  <si>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</si>
  <si>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</si>
  <si>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</si>
  <si>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</si>
  <si>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</si>
  <si>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</si>
  <si>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</si>
  <si>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</si>
  <si>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</si>
  <si>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</si>
  <si>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</si>
  <si>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</si>
  <si>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</si>
  <si>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</si>
  <si>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</si>
  <si>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</si>
  <si>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</si>
  <si>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</si>
  <si>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</si>
  <si>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</si>
  <si>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</si>
  <si>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</si>
  <si>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</si>
  <si>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</si>
  <si>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</si>
  <si>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</si>
  <si>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</si>
  <si>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</si>
  <si>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</si>
  <si>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</si>
  <si>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</si>
  <si>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</si>
  <si>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</si>
  <si>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</si>
  <si>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</si>
  <si>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</si>
  <si>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</si>
  <si>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</si>
  <si>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</si>
  <si>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</si>
  <si>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</si>
  <si>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</si>
  <si>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</si>
  <si>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</si>
  <si>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</si>
  <si>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</si>
  <si>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</si>
  <si>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</si>
  <si>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</si>
  <si>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</si>
  <si>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</si>
  <si>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</si>
  <si>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</si>
  <si>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</si>
  <si>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</si>
  <si>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</si>
  <si>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</si>
  <si>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</si>
  <si>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</si>
  <si>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</si>
  <si>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</si>
  <si>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</si>
  <si>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</si>
  <si>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</si>
  <si>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</si>
  <si>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</si>
  <si>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</si>
  <si>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</si>
  <si>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</si>
  <si>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</si>
  <si>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</si>
  <si>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</si>
  <si>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</si>
  <si>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</si>
  <si>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</si>
  <si>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</si>
  <si>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</si>
  <si>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</si>
  <si>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</si>
  <si>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</si>
  <si>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</si>
  <si>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</si>
  <si>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</si>
  <si>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</si>
  <si>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</si>
  <si>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</si>
  <si>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</si>
  <si>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</si>
  <si>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</si>
  <si>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</si>
  <si>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</si>
  <si>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</si>
  <si>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</si>
  <si>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</si>
  <si>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</si>
  <si>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</si>
  <si>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</si>
  <si>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</si>
  <si>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</si>
  <si>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</si>
  <si>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</si>
  <si>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</si>
  <si>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</si>
  <si>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</si>
  <si>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</si>
  <si>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</si>
  <si>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</si>
  <si>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</si>
  <si>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</si>
  <si>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</si>
  <si>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</si>
  <si>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</si>
  <si>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</si>
  <si>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</si>
  <si>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</si>
  <si>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</si>
  <si>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</si>
  <si>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</si>
  <si>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</si>
  <si>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</si>
  <si>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</si>
  <si>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</si>
  <si>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</si>
  <si>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</si>
  <si>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</si>
  <si>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</si>
  <si>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</si>
  <si>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</si>
  <si>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</si>
  <si>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</si>
  <si>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</si>
  <si>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</si>
  <si>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</si>
  <si>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</si>
  <si>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</si>
  <si>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</si>
  <si>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</si>
  <si>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</si>
  <si>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</si>
  <si>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</si>
  <si>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</si>
  <si>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</si>
  <si>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</si>
  <si>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</si>
  <si>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</si>
  <si>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</si>
  <si>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</si>
  <si>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</si>
  <si>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</si>
  <si>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</si>
  <si>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</si>
  <si>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</si>
  <si>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</si>
  <si>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</si>
  <si>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</si>
  <si>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</si>
  <si>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</si>
  <si>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</si>
  <si>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</si>
  <si>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</si>
  <si>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</si>
  <si>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</si>
  <si>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</si>
  <si>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</si>
  <si>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</si>
  <si>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</si>
  <si>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</si>
  <si>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</si>
  <si>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</si>
  <si>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</si>
  <si>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</si>
  <si>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</si>
  <si>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</si>
  <si>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</si>
  <si>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</si>
  <si>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</si>
  <si>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</si>
  <si>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</si>
  <si>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</si>
  <si>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</si>
  <si>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</si>
  <si>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</si>
  <si>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</si>
  <si>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</si>
  <si>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</si>
  <si>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</si>
  <si>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</si>
  <si>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</si>
  <si>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</si>
  <si>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</si>
  <si>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</si>
  <si>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</si>
  <si>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</si>
  <si>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</si>
  <si>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</si>
  <si>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</si>
  <si>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</si>
  <si>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</si>
  <si>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</si>
  <si>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</si>
  <si>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</si>
  <si>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</si>
  <si>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</si>
  <si>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</si>
  <si>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</si>
  <si>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</si>
  <si>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</si>
  <si>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</si>
  <si>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</si>
  <si>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</si>
  <si>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</si>
  <si>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</si>
  <si>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</si>
  <si>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</si>
  <si>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</si>
  <si>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</si>
  <si>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</si>
  <si>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</si>
  <si>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</si>
  <si>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</si>
  <si>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</si>
  <si>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</si>
  <si>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</si>
  <si>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</si>
  <si>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</si>
  <si>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</si>
  <si>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</si>
  <si>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</si>
  <si>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</si>
  <si>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</si>
  <si>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</si>
  <si>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</si>
  <si>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</si>
  <si>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</si>
  <si>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</si>
  <si>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</si>
  <si>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</si>
  <si>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</si>
  <si>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</si>
  <si>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</si>
  <si>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</si>
  <si>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</si>
  <si>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</si>
  <si>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</si>
  <si>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</si>
  <si>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</si>
  <si>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</si>
  <si>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</si>
  <si>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</si>
  <si>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</si>
  <si>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</si>
  <si>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</si>
  <si>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</si>
  <si>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</si>
  <si>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</si>
  <si>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</si>
  <si>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</si>
  <si>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</si>
  <si>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</si>
  <si>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</si>
  <si>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</si>
  <si>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</si>
  <si>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</si>
  <si>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</si>
  <si>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</si>
  <si>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</si>
  <si>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</si>
  <si>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</si>
  <si>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</si>
  <si>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</si>
  <si>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</si>
  <si>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</si>
  <si>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</si>
  <si>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</si>
  <si>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</si>
  <si>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</si>
  <si>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</si>
  <si>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</si>
  <si>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</si>
  <si>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</si>
  <si>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</si>
  <si>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</si>
  <si>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</si>
  <si>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</si>
  <si>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</si>
  <si>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</si>
  <si>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</si>
  <si>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</si>
  <si>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</si>
  <si>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</si>
  <si>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</si>
  <si>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</si>
  <si>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</si>
  <si>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</si>
  <si>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</si>
  <si>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</si>
  <si>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</si>
  <si>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</si>
  <si>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</si>
  <si>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</si>
  <si>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</si>
  <si>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</si>
  <si>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</si>
  <si>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</si>
  <si>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</si>
  <si>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</si>
  <si>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</si>
  <si>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</si>
  <si>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</si>
  <si>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</si>
  <si>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</si>
  <si>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</si>
  <si>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</si>
  <si>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</si>
  <si>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</si>
  <si>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</si>
  <si>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</si>
  <si>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</si>
  <si>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</si>
  <si>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</si>
  <si>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</si>
  <si>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</si>
  <si>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</si>
  <si>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</si>
  <si>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</si>
  <si>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</si>
  <si>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</si>
  <si>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</si>
  <si>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</si>
  <si>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</si>
  <si>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</si>
  <si>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</si>
  <si>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</si>
  <si>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</si>
  <si>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</si>
  <si>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</si>
  <si>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</si>
  <si>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</si>
  <si>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</si>
  <si>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</si>
  <si>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</si>
  <si>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</si>
  <si>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</si>
  <si>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</si>
  <si>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</si>
  <si>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</si>
  <si>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</si>
  <si>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</si>
  <si>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</si>
  <si>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</si>
  <si>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</si>
  <si>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</si>
  <si>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</si>
  <si>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</si>
  <si>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</si>
  <si>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</si>
  <si>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</si>
  <si>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</si>
  <si>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</si>
  <si>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</si>
  <si>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</si>
  <si>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</si>
  <si>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</si>
  <si>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</si>
  <si>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</si>
  <si>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</si>
  <si>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</si>
  <si>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</si>
  <si>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</si>
  <si>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</si>
  <si>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</si>
  <si>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</si>
  <si>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</si>
  <si>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</si>
  <si>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</si>
  <si>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</si>
  <si>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</si>
  <si>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</si>
  <si>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</si>
  <si>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</si>
  <si>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</si>
  <si>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</si>
  <si>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</si>
  <si>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</si>
  <si>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</si>
  <si>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</si>
  <si>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</si>
  <si>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</si>
  <si>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</si>
  <si>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</si>
  <si>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</si>
  <si>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</si>
  <si>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</si>
  <si>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</si>
  <si>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</si>
  <si>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</si>
  <si>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</si>
  <si>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</si>
  <si>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</si>
  <si>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</si>
  <si>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</si>
  <si>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</si>
  <si>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</si>
  <si>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</si>
  <si>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</si>
  <si>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</si>
  <si>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</si>
  <si>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</si>
  <si>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</si>
  <si>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</si>
  <si>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</si>
  <si>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</si>
  <si>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</si>
  <si>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</si>
  <si>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</si>
  <si>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</si>
  <si>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</si>
  <si>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</si>
  <si>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</si>
  <si>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</si>
  <si>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</si>
  <si>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</si>
  <si>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</si>
  <si>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</si>
  <si>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</si>
  <si>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</si>
  <si>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</si>
  <si>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</si>
  <si>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</si>
  <si>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</si>
  <si>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</si>
  <si>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</si>
  <si>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</si>
  <si>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</si>
  <si>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</si>
  <si>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</si>
  <si>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</si>
  <si>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</si>
  <si>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</si>
  <si>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</si>
  <si>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</si>
  <si>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</si>
  <si>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</si>
  <si>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</si>
  <si>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</si>
  <si>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</si>
  <si>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</si>
  <si>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</si>
  <si>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</si>
  <si>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</si>
  <si>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</si>
  <si>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</si>
  <si>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</si>
  <si>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</si>
  <si>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</si>
  <si>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</si>
  <si>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</si>
  <si>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</si>
  <si>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</si>
  <si>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</si>
  <si>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</si>
  <si>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</si>
  <si>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</si>
  <si>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</si>
  <si>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</si>
  <si>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</si>
  <si>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</si>
  <si>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</si>
  <si>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</si>
  <si>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</si>
  <si>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</si>
  <si>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</si>
  <si>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</si>
  <si>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</si>
  <si>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</si>
  <si>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</si>
  <si>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</si>
  <si>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</si>
  <si>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</si>
  <si>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</si>
  <si>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</si>
  <si>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</si>
  <si>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</si>
  <si>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</si>
  <si>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</si>
  <si>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</si>
  <si>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</si>
  <si>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</si>
  <si>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</si>
  <si>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</si>
  <si>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</si>
  <si>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</si>
  <si>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</si>
  <si>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</si>
  <si>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</si>
  <si>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</si>
  <si>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</si>
  <si>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</si>
  <si>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</si>
  <si>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</si>
  <si>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</si>
  <si>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</si>
  <si>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</si>
  <si>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</si>
  <si>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</si>
  <si>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</si>
  <si>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</si>
  <si>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</si>
  <si>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</si>
  <si>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</si>
  <si>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</si>
  <si>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</si>
  <si>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</si>
  <si>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</si>
  <si>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</si>
  <si>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</si>
  <si>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</si>
  <si>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</si>
  <si>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</si>
  <si>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</si>
  <si>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</si>
  <si>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</si>
  <si>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</si>
  <si>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</si>
  <si>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</si>
  <si>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</si>
  <si>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</si>
  <si>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</si>
  <si>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</si>
  <si>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</si>
  <si>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</si>
  <si>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</si>
  <si>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</si>
  <si>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</si>
  <si>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</si>
  <si>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</si>
  <si>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</si>
  <si>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</si>
  <si>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</si>
  <si>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</si>
  <si>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</si>
  <si>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</si>
  <si>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</si>
  <si>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</si>
  <si>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</si>
  <si>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</si>
  <si>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</si>
  <si>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</si>
  <si>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</si>
  <si>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</si>
  <si>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</si>
  <si>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</si>
  <si>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</si>
  <si>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</si>
  <si>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</si>
  <si>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</si>
  <si>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</si>
  <si>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</si>
  <si>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</si>
  <si>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</si>
  <si>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</si>
  <si>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</si>
  <si>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</si>
  <si>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</si>
  <si>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</si>
  <si>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</si>
  <si>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</si>
  <si>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</si>
  <si>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</si>
  <si>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</si>
  <si>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</si>
  <si>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</si>
  <si>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</si>
  <si>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</si>
  <si>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</si>
  <si>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</si>
  <si>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</si>
  <si>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</si>
  <si>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</si>
  <si>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</si>
  <si>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</si>
  <si>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</si>
  <si>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</si>
  <si>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</si>
  <si>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</si>
  <si>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</si>
  <si>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</si>
  <si>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</si>
  <si>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</si>
  <si>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</si>
  <si>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</si>
  <si>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</si>
  <si>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</si>
  <si>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</si>
  <si>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</si>
  <si>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</si>
  <si>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</si>
  <si>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</si>
  <si>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</si>
  <si>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</si>
  <si>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</si>
  <si>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</si>
  <si>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</si>
  <si>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</si>
  <si>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</si>
  <si>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</si>
  <si>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</si>
  <si>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</si>
  <si>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</si>
  <si>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</si>
  <si>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</si>
  <si>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</si>
  <si>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</si>
  <si>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</si>
  <si>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</si>
  <si>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</si>
  <si>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</si>
  <si>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</si>
  <si>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</si>
  <si>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</si>
  <si>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</si>
  <si>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</si>
  <si>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</si>
  <si>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</si>
  <si>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</si>
  <si>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</si>
  <si>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</si>
  <si>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</si>
  <si>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</si>
  <si>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</si>
  <si>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</si>
  <si>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</si>
  <si>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</si>
  <si>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</si>
  <si>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</si>
  <si>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</si>
  <si>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</si>
  <si>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</si>
  <si>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</si>
  <si>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</si>
  <si>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</si>
  <si>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</si>
  <si>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</si>
  <si>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</si>
  <si>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</si>
  <si>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</si>
  <si>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</si>
  <si>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</si>
  <si>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</si>
  <si>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</si>
  <si>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</si>
  <si>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</si>
  <si>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</si>
  <si>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</si>
  <si>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</si>
  <si>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</si>
  <si>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</si>
  <si>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</si>
  <si>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</si>
  <si>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</si>
  <si>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</si>
  <si>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</si>
  <si>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</si>
  <si>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</si>
  <si>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</si>
  <si>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</si>
  <si>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</si>
  <si>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</si>
  <si>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</si>
  <si>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</si>
  <si>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</si>
  <si>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</si>
  <si>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</si>
  <si>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</si>
  <si>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</si>
  <si>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</si>
  <si>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</si>
  <si>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</si>
  <si>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</si>
  <si>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</si>
  <si>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</si>
  <si>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</si>
  <si>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</si>
  <si>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</si>
  <si>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</si>
  <si>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</si>
  <si>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</si>
  <si>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</si>
  <si>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</si>
  <si>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</si>
  <si>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</si>
  <si>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</si>
  <si>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</si>
  <si>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</si>
  <si>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</si>
  <si>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</si>
  <si>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</si>
  <si>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</si>
  <si>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</si>
  <si>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</si>
  <si>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</si>
  <si>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</si>
  <si>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</si>
  <si>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</si>
  <si>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</si>
  <si>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</si>
  <si>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</si>
  <si>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</si>
  <si>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</si>
  <si>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</si>
  <si>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</si>
  <si>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</si>
  <si>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</si>
  <si>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</si>
  <si>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</si>
  <si>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</si>
  <si>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</si>
  <si>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</si>
  <si>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</si>
  <si>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</si>
  <si>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</si>
  <si>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</si>
  <si>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</si>
  <si>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</si>
  <si>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</si>
  <si>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</si>
  <si>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</si>
  <si>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</si>
  <si>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</si>
  <si>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</si>
  <si>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</si>
  <si>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</si>
  <si>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</si>
  <si>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</si>
  <si>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</si>
  <si>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</si>
  <si>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</si>
  <si>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</si>
  <si>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</si>
  <si>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</si>
  <si>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</si>
  <si>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</si>
  <si>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</si>
  <si>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</si>
  <si>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</si>
  <si>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</si>
  <si>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</si>
  <si>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</si>
  <si>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</si>
  <si>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</si>
  <si>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</si>
  <si>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</si>
  <si>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</si>
  <si>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</si>
  <si>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</si>
  <si>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</si>
  <si>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</si>
  <si>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</si>
  <si>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</si>
  <si>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</si>
  <si>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</si>
  <si>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</si>
  <si>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</si>
  <si>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</si>
  <si>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</si>
  <si>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</si>
  <si>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</si>
  <si>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</si>
  <si>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</si>
  <si>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</si>
  <si>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</si>
  <si>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</si>
  <si>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</si>
  <si>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</si>
  <si>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</si>
  <si>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</si>
  <si>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</si>
  <si>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</si>
  <si>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</si>
  <si>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</si>
  <si>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</si>
  <si>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</si>
  <si>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</si>
  <si>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</si>
  <si>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</si>
  <si>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</si>
  <si>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</si>
  <si>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</si>
  <si>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</si>
  <si>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</si>
  <si>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</si>
  <si>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</si>
  <si>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</si>
  <si>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</si>
  <si>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</si>
  <si>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</si>
  <si>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</si>
  <si>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</si>
  <si>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</si>
  <si>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</si>
  <si>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</si>
  <si>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</si>
  <si>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</si>
  <si>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</si>
  <si>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</si>
  <si>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</si>
  <si>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</si>
  <si>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</si>
  <si>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</si>
  <si>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</si>
  <si>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</si>
  <si>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</si>
  <si>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</si>
  <si>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</si>
  <si>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</si>
  <si>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</si>
  <si>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</si>
  <si>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</si>
  <si>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</si>
  <si>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</si>
  <si>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</si>
  <si>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</si>
  <si>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</si>
  <si>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</si>
  <si>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</si>
  <si>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</si>
  <si>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</si>
  <si>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</si>
  <si>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</si>
  <si>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</si>
  <si>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</si>
  <si>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</si>
  <si>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</si>
  <si>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</si>
  <si>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</si>
  <si>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</si>
  <si>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</si>
  <si>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</si>
  <si>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</si>
  <si>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</si>
  <si>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</si>
  <si>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</si>
  <si>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</si>
  <si>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</si>
  <si>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</si>
  <si>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</si>
  <si>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</si>
  <si>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</si>
  <si>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</si>
  <si>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</si>
  <si>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</si>
  <si>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</si>
  <si>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</si>
  <si>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</si>
  <si>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</si>
  <si>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</si>
  <si>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</si>
  <si>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</si>
  <si>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</si>
  <si>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</si>
  <si>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</si>
  <si>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</si>
  <si>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</si>
  <si>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</si>
  <si>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</si>
  <si>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</si>
  <si>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</si>
  <si>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</si>
  <si>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</si>
  <si>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</si>
  <si>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</si>
  <si>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</si>
  <si>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</si>
  <si>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</si>
  <si>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</si>
  <si>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</si>
  <si>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</si>
  <si>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</si>
  <si>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</si>
  <si>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</si>
  <si>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</si>
  <si>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</si>
  <si>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</si>
  <si>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</si>
  <si>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</si>
  <si>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</si>
  <si>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</si>
  <si>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</si>
  <si>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</si>
  <si>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</si>
  <si>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</si>
  <si>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</si>
  <si>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</si>
  <si>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</si>
  <si>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</si>
  <si>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</si>
  <si>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</si>
  <si>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</si>
  <si>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</si>
  <si>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</si>
  <si>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</si>
  <si>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</si>
  <si>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</si>
  <si>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</si>
  <si>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</si>
  <si>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</si>
  <si>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</si>
  <si>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</si>
  <si>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</si>
  <si>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</si>
  <si>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</si>
  <si>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</si>
  <si>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</si>
  <si>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</si>
  <si>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</si>
  <si>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</si>
  <si>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</si>
  <si>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</si>
  <si>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</si>
  <si>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</si>
  <si>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</si>
  <si>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</si>
  <si>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</si>
  <si>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</si>
  <si>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</si>
  <si>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</si>
  <si>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</si>
  <si>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</si>
  <si>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</si>
  <si>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</si>
  <si>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</si>
  <si>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</si>
  <si>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</si>
  <si>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</si>
  <si>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</si>
  <si>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</si>
  <si>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</si>
  <si>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</si>
  <si>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</si>
  <si>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</si>
  <si>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</si>
  <si>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</si>
  <si>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</si>
  <si>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</si>
  <si>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</si>
  <si>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</si>
  <si>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</si>
  <si>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</si>
  <si>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</si>
  <si>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</si>
  <si>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</si>
  <si>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</si>
  <si>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</si>
  <si>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</si>
  <si>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</si>
  <si>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</si>
  <si>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</si>
  <si>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</si>
  <si>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</si>
  <si>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</si>
  <si>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</si>
  <si>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</si>
  <si>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</si>
  <si>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</si>
  <si>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</si>
  <si>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</si>
  <si>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</si>
  <si>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</si>
  <si>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</si>
  <si>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</si>
  <si>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</si>
  <si>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</si>
  <si>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</si>
  <si>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</si>
  <si>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</si>
  <si>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</si>
  <si>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</si>
  <si>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</si>
  <si>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</si>
  <si>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</si>
  <si>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</si>
  <si>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</si>
  <si>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</si>
  <si>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</si>
  <si>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</si>
  <si>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</si>
  <si>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</si>
  <si>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</si>
  <si>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</si>
  <si>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</si>
  <si>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</si>
  <si>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</si>
  <si>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</si>
  <si>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</si>
  <si>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</si>
  <si>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</si>
  <si>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</si>
  <si>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</si>
  <si>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</si>
  <si>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</si>
  <si>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</si>
  <si>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</si>
  <si>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</si>
  <si>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</si>
  <si>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</si>
  <si>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</si>
  <si>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</si>
  <si>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</si>
  <si>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</si>
  <si>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</si>
  <si>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</si>
  <si>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</si>
  <si>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</si>
  <si>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</si>
  <si>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</si>
  <si>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</si>
  <si>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</si>
  <si>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</si>
  <si>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</si>
  <si>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</si>
  <si>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</si>
  <si>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</si>
  <si>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</si>
  <si>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</si>
  <si>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</si>
  <si>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</si>
  <si>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</si>
  <si>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</si>
  <si>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</si>
  <si>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</si>
  <si>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</si>
  <si>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</si>
  <si>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</si>
  <si>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</si>
  <si>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</si>
  <si>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</si>
  <si>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</si>
  <si>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</si>
  <si>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</si>
  <si>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</si>
  <si>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</si>
  <si>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</si>
  <si>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</si>
  <si>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</si>
  <si>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</si>
  <si>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</si>
  <si>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</si>
  <si>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</si>
  <si>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</si>
  <si>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</si>
  <si>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</si>
  <si>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</si>
  <si>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</si>
  <si>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</si>
  <si>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</si>
  <si>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</si>
  <si>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</si>
  <si>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</si>
  <si>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</si>
  <si>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</si>
  <si>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</si>
  <si>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</si>
  <si>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</si>
  <si>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</si>
  <si>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</si>
  <si>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</si>
  <si>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</si>
  <si>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</si>
  <si>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</si>
  <si>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</si>
  <si>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</si>
  <si>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</si>
  <si>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</si>
  <si>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</si>
  <si>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</si>
  <si>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</si>
  <si>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</si>
  <si>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</si>
  <si>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</si>
  <si>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</si>
  <si>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</si>
  <si>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</si>
  <si>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</si>
  <si>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</si>
  <si>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</si>
  <si>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</si>
  <si>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</si>
  <si>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</si>
  <si>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</si>
  <si>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</si>
  <si>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</si>
  <si>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</si>
  <si>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</si>
  <si>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</si>
  <si>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</si>
  <si>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</si>
  <si>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</si>
  <si>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</si>
  <si>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</si>
  <si>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</si>
  <si>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</si>
  <si>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</si>
  <si>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</si>
  <si>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</si>
  <si>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</si>
  <si>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</si>
  <si>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</si>
  <si>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</si>
  <si>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</si>
  <si>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</si>
  <si>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</si>
  <si>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</si>
  <si>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</si>
  <si>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</si>
  <si>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</si>
  <si>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</si>
  <si>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</si>
  <si>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</si>
  <si>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</si>
  <si>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</si>
  <si>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</si>
  <si>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</si>
  <si>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</si>
  <si>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</si>
  <si>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</si>
  <si>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</si>
  <si>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</si>
  <si>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</si>
  <si>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</si>
  <si>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</si>
  <si>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</si>
  <si>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</si>
  <si>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</si>
  <si>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</si>
  <si>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</si>
  <si>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</si>
  <si>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</si>
  <si>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</si>
  <si>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</si>
  <si>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</si>
  <si>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</si>
  <si>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</si>
  <si>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</si>
  <si>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</si>
  <si>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</si>
  <si>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</si>
  <si>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</si>
  <si>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</si>
  <si>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</si>
  <si>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</si>
  <si>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</si>
  <si>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</si>
  <si>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</si>
  <si>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</si>
  <si>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</si>
  <si>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</si>
  <si>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</si>
  <si>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</si>
  <si>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</si>
  <si>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</si>
  <si>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</si>
  <si>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</si>
  <si>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</si>
  <si>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</si>
  <si>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</si>
  <si>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</si>
  <si>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</si>
  <si>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</si>
  <si>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</si>
  <si>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</si>
  <si>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</si>
  <si>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</si>
  <si>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</si>
  <si>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</si>
  <si>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</si>
  <si>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</si>
  <si>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</si>
  <si>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</si>
  <si>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</si>
  <si>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</si>
  <si>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</si>
  <si>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</si>
  <si>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</si>
  <si>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</si>
  <si>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</si>
  <si>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</si>
  <si>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</si>
  <si>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</si>
  <si>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</si>
  <si>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</si>
  <si>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</si>
  <si>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</si>
  <si>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</si>
  <si>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</si>
  <si>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</si>
  <si>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</si>
  <si>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</si>
  <si>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</si>
  <si>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</si>
  <si>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</si>
  <si>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</si>
  <si>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</si>
  <si>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</si>
  <si>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</si>
  <si>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</si>
  <si>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</si>
  <si>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</si>
  <si>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</si>
  <si>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</si>
  <si>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</si>
  <si>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</si>
  <si>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</si>
  <si>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</si>
  <si>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</si>
  <si>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</si>
  <si>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</si>
  <si>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</si>
  <si>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</si>
  <si>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</si>
  <si>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</si>
  <si>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</si>
  <si>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</si>
  <si>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</si>
  <si>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</si>
  <si>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</si>
  <si>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</si>
  <si>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</si>
  <si>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</si>
  <si>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</si>
  <si>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</si>
  <si>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</si>
  <si>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</si>
  <si>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</si>
  <si>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</si>
  <si>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</si>
  <si>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</si>
  <si>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</si>
  <si>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</si>
  <si>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</si>
  <si>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</si>
  <si>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</si>
  <si>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</si>
  <si>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</si>
  <si>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</si>
  <si>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</si>
  <si>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</si>
  <si>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</si>
  <si>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</si>
  <si>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</si>
  <si>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</si>
  <si>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</si>
  <si>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</si>
  <si>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</si>
  <si>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</si>
  <si>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</si>
  <si>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</si>
  <si>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</si>
  <si>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</si>
  <si>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</si>
  <si>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</si>
  <si>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</si>
  <si>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</si>
  <si>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</si>
  <si>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</si>
  <si>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</si>
  <si>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</si>
  <si>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</si>
  <si>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</si>
  <si>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</si>
  <si>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</si>
  <si>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</si>
  <si>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</si>
  <si>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</si>
  <si>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</si>
  <si>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</si>
  <si>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</si>
  <si>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</si>
  <si>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</si>
  <si>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</si>
  <si>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</si>
  <si>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</si>
  <si>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</si>
  <si>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</si>
  <si>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</si>
  <si>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</si>
  <si>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</si>
  <si>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</si>
  <si>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</si>
  <si>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</si>
  <si>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</si>
  <si>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</si>
  <si>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</si>
  <si>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</si>
  <si>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</si>
  <si>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</si>
  <si>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</si>
  <si>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</si>
  <si>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</si>
  <si>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</si>
  <si>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</si>
  <si>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</si>
  <si>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</si>
  <si>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</si>
  <si>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</si>
  <si>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</si>
  <si>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</si>
  <si>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</si>
  <si>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</si>
  <si>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</si>
  <si>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</si>
  <si>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</si>
  <si>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</si>
  <si>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</si>
  <si>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</si>
  <si>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</si>
  <si>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</si>
  <si>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</si>
  <si>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</si>
  <si>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</si>
  <si>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</si>
  <si>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</si>
  <si>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</si>
  <si>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</si>
  <si>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</si>
  <si>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</si>
  <si>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</si>
  <si>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</si>
  <si>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</si>
  <si>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</si>
  <si>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</si>
  <si>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</si>
  <si>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</si>
  <si>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</si>
  <si>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</si>
  <si>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</si>
  <si>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</si>
  <si>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</si>
  <si>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</si>
  <si>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</si>
  <si>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</si>
  <si>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</si>
  <si>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</si>
  <si>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</si>
  <si>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</si>
  <si>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</si>
  <si>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</si>
  <si>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</si>
  <si>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</si>
  <si>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</si>
  <si>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</si>
  <si>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</si>
  <si>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</si>
  <si>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</si>
  <si>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</si>
  <si>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</si>
  <si>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</si>
  <si>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</si>
  <si>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</si>
  <si>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</si>
  <si>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</si>
  <si>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</si>
  <si>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</si>
  <si>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</si>
  <si>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</si>
  <si>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</si>
  <si>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</si>
  <si>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</si>
  <si>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</si>
  <si>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</si>
  <si>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</si>
  <si>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</si>
  <si>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</si>
  <si>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</si>
  <si>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</si>
  <si>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</si>
  <si>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</si>
  <si>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</si>
  <si>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</si>
  <si>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</si>
  <si>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</si>
  <si>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</si>
  <si>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</si>
  <si>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</si>
  <si>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</si>
  <si>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</si>
  <si>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</si>
  <si>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</si>
  <si>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</si>
  <si>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</si>
  <si>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</si>
  <si>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</si>
  <si>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</si>
  <si>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</si>
  <si>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</si>
  <si>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</si>
  <si>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</si>
  <si>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</si>
  <si>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</si>
  <si>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</si>
  <si>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</si>
  <si>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</si>
  <si>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</si>
  <si>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</si>
  <si>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</si>
  <si>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</si>
  <si>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</si>
  <si>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</si>
  <si>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</si>
  <si>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</si>
  <si>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</si>
  <si>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</si>
  <si>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</si>
  <si>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</si>
  <si>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</si>
  <si>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</si>
  <si>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</si>
  <si>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</si>
  <si>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</si>
  <si>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</si>
  <si>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</si>
  <si>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</si>
  <si>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</si>
  <si>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</si>
  <si>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</si>
  <si>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</si>
  <si>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</si>
  <si>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</si>
  <si>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</si>
  <si>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</si>
  <si>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</si>
  <si>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</si>
  <si>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</si>
  <si>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</si>
  <si>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</si>
  <si>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</si>
  <si>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</si>
  <si>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</si>
  <si>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</si>
  <si>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</si>
  <si>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</si>
  <si>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</si>
  <si>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</si>
  <si>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</si>
  <si>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</si>
  <si>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</si>
  <si>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</si>
  <si>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</si>
  <si>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</si>
  <si>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</si>
  <si>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</si>
  <si>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</si>
  <si>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</si>
  <si>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</si>
  <si>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</si>
  <si>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</si>
  <si>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</si>
  <si>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</si>
  <si>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</si>
  <si>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</si>
  <si>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</si>
  <si>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</si>
  <si>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</si>
  <si>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</si>
  <si>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</si>
  <si>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</si>
  <si>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</si>
  <si>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</si>
  <si>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</si>
  <si>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</si>
  <si>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</si>
  <si>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</si>
  <si>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</si>
  <si>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</si>
  <si>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</si>
  <si>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</si>
  <si>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</si>
  <si>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</si>
  <si>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</si>
  <si>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</si>
  <si>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</si>
  <si>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</si>
  <si>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</si>
  <si>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</si>
  <si>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</si>
  <si>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</si>
  <si>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</si>
  <si>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</si>
  <si>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</si>
  <si>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</si>
  <si>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</si>
  <si>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</si>
  <si>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</si>
  <si>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</si>
  <si>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</si>
  <si>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</si>
  <si>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</si>
  <si>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</si>
  <si>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</si>
  <si>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</si>
  <si>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</si>
  <si>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</si>
  <si>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</si>
  <si>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</si>
  <si>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</si>
  <si>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</si>
  <si>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</si>
  <si>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</si>
  <si>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</si>
  <si>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</si>
  <si>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</si>
  <si>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</si>
  <si>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</si>
  <si>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</si>
  <si>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</si>
  <si>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</si>
  <si>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</si>
  <si>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</si>
  <si>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</si>
  <si>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</si>
  <si>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</si>
  <si>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</si>
  <si>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</si>
  <si>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</si>
  <si>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</si>
  <si>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</si>
  <si>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</si>
  <si>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</si>
  <si>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</si>
  <si>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</si>
  <si>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</si>
  <si>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</si>
  <si>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</si>
  <si>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</si>
  <si>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</si>
  <si>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</si>
  <si>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</si>
  <si>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</si>
  <si>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</si>
  <si>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</si>
  <si>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</si>
  <si>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</si>
  <si>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</si>
  <si>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</si>
  <si>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</si>
  <si>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</si>
  <si>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</si>
  <si>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</si>
  <si>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</si>
  <si>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</si>
  <si>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</si>
  <si>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</si>
  <si>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</si>
  <si>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</si>
  <si>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</si>
  <si>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</si>
  <si>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</si>
  <si>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</si>
  <si>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</si>
  <si>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</si>
  <si>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</si>
  <si>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</si>
  <si>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</si>
  <si>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</si>
  <si>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</si>
  <si>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</si>
  <si>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</si>
  <si>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</si>
  <si>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</si>
  <si>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</si>
  <si>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</si>
  <si>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</si>
  <si>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</si>
  <si>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</si>
  <si>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</si>
  <si>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</si>
  <si>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</si>
  <si>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</si>
  <si>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</si>
  <si>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</si>
  <si>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</si>
  <si>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</si>
  <si>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</si>
  <si>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</si>
  <si>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</si>
  <si>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</si>
  <si>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</si>
  <si>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</si>
  <si>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</si>
  <si>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</si>
  <si>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</si>
  <si>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</si>
  <si>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</si>
  <si>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</si>
  <si>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</si>
  <si>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</si>
  <si>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</si>
  <si>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</si>
  <si>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</si>
  <si>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</si>
  <si>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</si>
  <si>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</si>
  <si>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</si>
  <si>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</si>
  <si>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</si>
  <si>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</si>
  <si>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</si>
  <si>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</si>
  <si>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</si>
  <si>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</si>
  <si>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</si>
  <si>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</si>
  <si>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</si>
  <si>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</si>
  <si>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</si>
  <si>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</si>
  <si>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</si>
  <si>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</si>
  <si>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</si>
  <si>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</si>
  <si>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</si>
  <si>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</si>
  <si>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</si>
  <si>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</si>
  <si>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</si>
  <si>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</si>
  <si>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</si>
  <si>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</si>
  <si>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</si>
  <si>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</si>
  <si>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</si>
  <si>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</si>
  <si>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</si>
  <si>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</si>
  <si>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</si>
  <si>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</si>
  <si>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</si>
  <si>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</si>
  <si>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</si>
  <si>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</si>
  <si>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</si>
  <si>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</si>
  <si>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</si>
  <si>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</si>
  <si>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</si>
  <si>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</si>
  <si>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</si>
  <si>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</si>
  <si>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</si>
  <si>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</si>
  <si>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</si>
  <si>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</si>
  <si>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</si>
  <si>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</si>
  <si>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</si>
  <si>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</si>
  <si>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</si>
  <si>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</si>
  <si>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</si>
  <si>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</si>
  <si>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</si>
  <si>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</si>
  <si>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</si>
  <si>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</si>
  <si>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</si>
  <si>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</si>
  <si>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</si>
  <si>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</si>
  <si>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</si>
  <si>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</si>
  <si>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</si>
  <si>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</si>
  <si>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</si>
  <si>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</si>
  <si>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</si>
  <si>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</si>
  <si>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</si>
  <si>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</si>
  <si>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</si>
  <si>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</si>
  <si>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</si>
  <si>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</si>
  <si>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</si>
  <si>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</si>
  <si>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</si>
  <si>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</si>
  <si>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</si>
  <si>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</si>
  <si>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</si>
  <si>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</si>
  <si>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</si>
  <si>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</si>
  <si>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</si>
  <si>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</si>
  <si>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</si>
  <si>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</si>
  <si>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</si>
  <si>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</si>
  <si>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</si>
  <si>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</si>
  <si>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</si>
  <si>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</si>
  <si>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</si>
  <si>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</si>
  <si>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</si>
  <si>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</si>
  <si>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</si>
  <si>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</si>
  <si>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</si>
  <si>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</si>
  <si>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</si>
  <si>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</si>
  <si>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</si>
  <si>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</si>
  <si>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</si>
  <si>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</si>
  <si>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</si>
  <si>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</si>
  <si>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</si>
  <si>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</si>
  <si>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</si>
  <si>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</si>
  <si>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</si>
  <si>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</si>
  <si>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</si>
  <si>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</si>
  <si>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</si>
  <si>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</si>
  <si>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</si>
  <si>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</si>
  <si>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</si>
  <si>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</si>
  <si>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</si>
  <si>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</si>
  <si>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</si>
  <si>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</si>
  <si>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</si>
  <si>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</si>
  <si>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</si>
  <si>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</si>
  <si>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</si>
  <si>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</si>
  <si>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</si>
  <si>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</si>
  <si>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</si>
  <si>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</si>
  <si>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</si>
  <si>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</si>
  <si>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</si>
  <si>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</si>
  <si>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</si>
  <si>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</si>
  <si>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</si>
  <si>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</si>
  <si>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</si>
  <si>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</si>
  <si>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</si>
  <si>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</si>
  <si>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</si>
  <si>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</si>
  <si>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</si>
  <si>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</si>
  <si>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</si>
  <si>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</si>
  <si>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</si>
  <si>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</si>
  <si>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</si>
  <si>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</si>
  <si>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</si>
  <si>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</si>
  <si>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</si>
  <si>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</si>
  <si>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</si>
  <si>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</si>
  <si>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</si>
  <si>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</si>
  <si>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</si>
  <si>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</si>
  <si>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</si>
  <si>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</si>
  <si>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</si>
  <si>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</si>
  <si>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</si>
  <si>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</si>
  <si>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</si>
  <si>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</si>
  <si>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</si>
  <si>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</si>
  <si>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</si>
  <si>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</si>
  <si>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</si>
  <si>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</si>
  <si>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</si>
  <si>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</si>
  <si>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</si>
  <si>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</si>
  <si>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</si>
  <si>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</si>
  <si>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</si>
  <si>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</si>
  <si>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</si>
  <si>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</si>
  <si>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</si>
  <si>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</si>
  <si>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</si>
  <si>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</si>
  <si>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</si>
  <si>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</si>
  <si>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</si>
  <si>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</si>
  <si>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</si>
  <si>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</si>
  <si>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</si>
  <si>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</si>
  <si>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</si>
  <si>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</si>
  <si>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</si>
  <si>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</si>
  <si>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</si>
  <si>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</si>
  <si>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</si>
  <si>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</si>
  <si>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</si>
  <si>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</si>
  <si>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</si>
  <si>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</si>
  <si>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</si>
  <si>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</si>
  <si>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</si>
  <si>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</si>
  <si>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</si>
  <si>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</si>
  <si>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</si>
  <si>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</si>
  <si>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</si>
  <si>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</si>
  <si>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</si>
  <si>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</si>
  <si>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</si>
  <si>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</si>
  <si>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</si>
  <si>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</si>
  <si>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</si>
  <si>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</si>
  <si>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</si>
  <si>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</si>
  <si>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</si>
  <si>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</si>
  <si>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</si>
  <si>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</si>
  <si>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</si>
  <si>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</si>
  <si>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</si>
  <si>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</si>
  <si>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</si>
  <si>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</si>
  <si>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</si>
  <si>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</si>
  <si>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</si>
  <si>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</si>
  <si>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</si>
  <si>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</si>
  <si>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</si>
  <si>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</si>
  <si>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</si>
  <si>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</si>
  <si>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</si>
  <si>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</si>
  <si>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</si>
  <si>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</si>
  <si>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</si>
  <si>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</si>
  <si>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</si>
  <si>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</si>
  <si>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</si>
  <si>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</si>
  <si>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</si>
  <si>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</si>
  <si>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</si>
  <si>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</si>
  <si>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</si>
  <si>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</si>
  <si>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</si>
  <si>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</si>
  <si>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</si>
  <si>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</si>
  <si>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</si>
  <si>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</si>
  <si>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</si>
  <si>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</si>
  <si>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</si>
  <si>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</si>
  <si>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</si>
  <si>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</si>
  <si>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</si>
  <si>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</si>
  <si>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</si>
  <si>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</si>
  <si>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</si>
  <si>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</si>
  <si>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</si>
  <si>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</si>
  <si>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</si>
  <si>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</si>
  <si>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</si>
  <si>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</si>
  <si>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</si>
  <si>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</si>
  <si>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</si>
  <si>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</si>
  <si>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</si>
  <si>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</si>
  <si>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</si>
  <si>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</si>
  <si>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</si>
  <si>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</si>
  <si>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</si>
  <si>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</si>
  <si>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</si>
  <si>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</si>
  <si>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</si>
  <si>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</si>
  <si>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</si>
  <si>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</si>
  <si>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</si>
  <si>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</si>
  <si>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</si>
  <si>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</si>
  <si>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</si>
  <si>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</si>
  <si>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</si>
  <si>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</si>
  <si>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</si>
  <si>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</si>
  <si>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</si>
  <si>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</si>
  <si>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</si>
  <si>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</si>
  <si>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</si>
  <si>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</si>
  <si>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</si>
  <si>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</si>
  <si>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</si>
  <si>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</si>
  <si>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</si>
  <si>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</si>
  <si>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</si>
  <si>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</si>
  <si>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</si>
  <si>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</si>
  <si>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</si>
  <si>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</si>
  <si>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</si>
  <si>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</si>
  <si>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</si>
  <si>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</si>
  <si>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</si>
  <si>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</si>
  <si>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</si>
  <si>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</si>
  <si>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</si>
  <si>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</si>
  <si>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</si>
  <si>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</si>
  <si>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</si>
  <si>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</si>
  <si>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</si>
  <si>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</si>
  <si>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</si>
  <si>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</si>
  <si>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</si>
  <si>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</si>
  <si>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</si>
  <si>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</si>
  <si>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</si>
  <si>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</si>
  <si>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</si>
  <si>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</si>
  <si>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</si>
  <si>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</si>
  <si>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</si>
  <si>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</si>
  <si>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</si>
  <si>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</si>
  <si>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</si>
  <si>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</si>
  <si>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</si>
  <si>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</si>
  <si>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</si>
  <si>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</si>
  <si>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</si>
  <si>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</si>
  <si>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</si>
  <si>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</si>
  <si>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</si>
  <si>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</si>
  <si>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</si>
  <si>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</si>
  <si>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</si>
  <si>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</si>
  <si>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</si>
  <si>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</si>
  <si>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</si>
  <si>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</si>
  <si>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</si>
  <si>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</si>
  <si>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</si>
  <si>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</si>
  <si>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</si>
  <si>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</si>
  <si>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</si>
  <si>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</si>
  <si>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</si>
  <si>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</si>
  <si>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</si>
  <si>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</si>
  <si>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</si>
  <si>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</si>
  <si>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</si>
  <si>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</si>
  <si>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</si>
  <si>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</si>
  <si>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</si>
  <si>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</si>
  <si>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</si>
  <si>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</si>
  <si>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</si>
  <si>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</si>
  <si>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</si>
  <si>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</si>
  <si>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</si>
  <si>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</si>
  <si>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</si>
  <si>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</si>
  <si>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</si>
  <si>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</si>
  <si>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</si>
  <si>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</si>
  <si>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</si>
  <si>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</si>
  <si>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</si>
  <si>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</si>
  <si>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</si>
  <si>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</si>
  <si>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</si>
  <si>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</si>
  <si>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</si>
  <si>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</si>
  <si>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</si>
  <si>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</si>
  <si>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</si>
  <si>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</si>
  <si>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</si>
  <si>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</si>
  <si>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</si>
  <si>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</si>
  <si>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</si>
  <si>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</si>
  <si>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</si>
  <si>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</si>
  <si>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</si>
  <si>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</si>
  <si>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</si>
  <si>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</si>
  <si>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</si>
  <si>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</si>
  <si>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</si>
  <si>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</si>
  <si>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</si>
  <si>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</si>
  <si>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</si>
  <si>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</si>
  <si>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</si>
  <si>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</si>
  <si>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</si>
  <si>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</si>
  <si>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</si>
  <si>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</si>
  <si>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</si>
  <si>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</si>
  <si>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</si>
  <si>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</si>
  <si>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</si>
  <si>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</si>
  <si>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</si>
  <si>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</si>
  <si>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</si>
  <si>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</si>
  <si>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</si>
  <si>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</si>
  <si>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</si>
  <si>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</si>
  <si>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</si>
  <si>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</si>
  <si>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</si>
  <si>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</si>
  <si>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</si>
  <si>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</si>
  <si>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</si>
  <si>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</si>
  <si>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</si>
  <si>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</si>
  <si>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</si>
  <si>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</si>
  <si>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</si>
  <si>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</si>
  <si>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</si>
  <si>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</si>
  <si>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</si>
  <si>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</si>
  <si>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</si>
  <si>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</si>
  <si>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</si>
  <si>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</si>
  <si>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</si>
  <si>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</si>
  <si>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</si>
  <si>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</si>
  <si>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</si>
  <si>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</si>
  <si>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</si>
  <si>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</si>
  <si>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</si>
  <si>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</si>
  <si>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</si>
  <si>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</si>
  <si>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</si>
  <si>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</si>
  <si>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</si>
  <si>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</si>
  <si>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</si>
  <si>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</si>
  <si>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</si>
  <si>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</si>
  <si>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</si>
  <si>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</si>
  <si>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</si>
  <si>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</si>
  <si>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</si>
  <si>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</si>
  <si>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</si>
  <si>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</si>
  <si>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</si>
  <si>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</si>
  <si>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</si>
  <si>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</si>
  <si>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</si>
  <si>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</si>
  <si>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</si>
  <si>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</si>
  <si>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</si>
  <si>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</si>
  <si>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</si>
  <si>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</si>
  <si>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</si>
  <si>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</si>
  <si>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</si>
  <si>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</si>
  <si>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</si>
  <si>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</si>
  <si>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</si>
  <si>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</si>
  <si>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</si>
  <si>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</si>
  <si>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</si>
  <si>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</si>
  <si>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</si>
  <si>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</si>
  <si>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</si>
  <si>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</si>
  <si>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</si>
  <si>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</si>
  <si>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</si>
  <si>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</si>
  <si>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</si>
  <si>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</si>
  <si>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</si>
  <si>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</si>
  <si>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</si>
  <si>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</si>
  <si>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</si>
  <si>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</si>
  <si>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</si>
  <si>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</si>
  <si>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</si>
  <si>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</si>
  <si>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</si>
  <si>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</si>
  <si>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</si>
  <si>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</si>
  <si>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</si>
  <si>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</si>
  <si>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</si>
  <si>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</si>
  <si>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</si>
  <si>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</si>
  <si>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</si>
  <si>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</si>
  <si>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</si>
  <si>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</si>
  <si>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</si>
  <si>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</si>
  <si>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</si>
  <si>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</si>
  <si>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</si>
  <si>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</si>
  <si>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</si>
  <si>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</si>
  <si>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</si>
  <si>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</si>
  <si>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</si>
  <si>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</si>
  <si>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</si>
  <si>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</si>
  <si>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</si>
  <si>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</si>
  <si>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</si>
  <si>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</si>
  <si>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</si>
  <si>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</si>
  <si>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</si>
  <si>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</si>
  <si>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</si>
  <si>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</si>
  <si>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</si>
  <si>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</si>
  <si>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</si>
  <si>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</si>
  <si>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</si>
  <si>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</si>
  <si>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</si>
  <si>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</si>
  <si>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</si>
  <si>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</si>
  <si>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</si>
  <si>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</si>
  <si>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</si>
  <si>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</si>
  <si>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</si>
  <si>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</si>
  <si>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</si>
  <si>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</si>
  <si>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</si>
  <si>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</si>
  <si>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</si>
  <si>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</si>
  <si>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</si>
  <si>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</si>
  <si>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</si>
  <si>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</si>
  <si>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</si>
  <si>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</si>
  <si>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</si>
  <si>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</si>
  <si>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</si>
  <si>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</si>
  <si>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</si>
  <si>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</si>
  <si>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</si>
  <si>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</si>
  <si>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</si>
  <si>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</si>
  <si>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</si>
  <si>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</si>
  <si>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</si>
  <si>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</si>
  <si>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</si>
  <si>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</si>
  <si>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</si>
  <si>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</si>
  <si>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</si>
  <si>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</si>
  <si>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</si>
  <si>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</si>
  <si>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</si>
  <si>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</si>
  <si>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</si>
  <si>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</si>
  <si>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</si>
  <si>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</si>
  <si>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</si>
  <si>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</si>
  <si>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</si>
  <si>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</si>
  <si>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</si>
  <si>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</si>
  <si>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</si>
  <si>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</si>
  <si>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</si>
  <si>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</si>
  <si>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</si>
  <si>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</si>
  <si>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</si>
  <si>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</si>
  <si>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</si>
  <si>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</si>
  <si>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</si>
  <si>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</si>
  <si>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</si>
  <si>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</si>
  <si>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</si>
  <si>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</si>
  <si>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</si>
  <si>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</si>
  <si>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</si>
  <si>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</si>
  <si>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</si>
  <si>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</si>
  <si>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</si>
  <si>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</si>
  <si>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</si>
  <si>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</si>
  <si>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</si>
  <si>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</si>
  <si>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</si>
  <si>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</si>
  <si>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</si>
  <si>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</si>
  <si>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</si>
  <si>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</si>
  <si>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</si>
  <si>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</si>
  <si>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</si>
  <si>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</si>
  <si>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</si>
  <si>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</si>
  <si>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</si>
  <si>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</si>
  <si>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</si>
  <si>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</si>
  <si>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</si>
  <si>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</si>
  <si>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</si>
  <si>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</si>
  <si>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</si>
  <si>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</si>
  <si>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</si>
  <si>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</si>
  <si>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</si>
  <si>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</si>
  <si>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</si>
  <si>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</si>
  <si>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</si>
  <si>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</si>
  <si>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</si>
  <si>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</si>
  <si>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</si>
  <si>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</si>
  <si>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</si>
  <si>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</si>
  <si>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</si>
  <si>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</si>
  <si>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</si>
  <si>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</si>
  <si>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</si>
  <si>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</si>
  <si>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</si>
  <si>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</si>
  <si>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</si>
  <si>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</si>
  <si>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</si>
  <si>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</si>
  <si>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</si>
  <si>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</si>
  <si>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</si>
  <si>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</si>
  <si>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</si>
  <si>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</si>
  <si>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</si>
  <si>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</si>
  <si>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</si>
  <si>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</si>
  <si>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</si>
  <si>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</si>
  <si>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</si>
  <si>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</si>
  <si>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</si>
  <si>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</si>
  <si>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</si>
  <si>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</si>
  <si>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</si>
  <si>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</si>
  <si>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</si>
  <si>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</si>
  <si>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</si>
  <si>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</si>
  <si>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</si>
  <si>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</si>
  <si>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</si>
  <si>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</si>
  <si>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</si>
  <si>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</si>
  <si>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</si>
  <si>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</si>
  <si>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</si>
  <si>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</si>
  <si>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</si>
  <si>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</si>
  <si>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</si>
  <si>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</si>
  <si>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</si>
  <si>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</si>
  <si>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</si>
  <si>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</si>
  <si>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</si>
  <si>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</si>
  <si>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</si>
  <si>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</si>
  <si>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</si>
  <si>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</si>
  <si>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</si>
  <si>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</si>
  <si>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</si>
  <si>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</si>
  <si>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</si>
  <si>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</si>
  <si>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</si>
  <si>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</si>
  <si>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</si>
  <si>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</si>
  <si>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</si>
  <si>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</si>
  <si>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</si>
  <si>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</si>
  <si>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</si>
  <si>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</si>
  <si>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</si>
  <si>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</si>
  <si>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</si>
  <si>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</si>
  <si>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</si>
  <si>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</si>
  <si>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</si>
  <si>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</si>
  <si>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</si>
  <si>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</si>
  <si>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</si>
  <si>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</si>
  <si>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</si>
  <si>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</si>
  <si>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</si>
  <si>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</si>
  <si>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</si>
  <si>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</si>
  <si>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</si>
  <si>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</si>
  <si>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</si>
  <si>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</si>
  <si>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</si>
  <si>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</si>
  <si>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</si>
  <si>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</si>
  <si>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</si>
  <si>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</si>
  <si>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</si>
  <si>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</si>
  <si>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</si>
  <si>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</si>
  <si>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</si>
  <si>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</si>
  <si>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</si>
  <si>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</si>
  <si>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</si>
  <si>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</si>
  <si>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</si>
  <si>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</si>
  <si>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</si>
  <si>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</si>
  <si>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</si>
  <si>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</si>
  <si>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</si>
  <si>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</si>
  <si>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</si>
  <si>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</si>
  <si>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</si>
  <si>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</si>
  <si>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</si>
  <si>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</si>
  <si>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</si>
  <si>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</si>
  <si>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</si>
  <si>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</si>
  <si>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</si>
  <si>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</si>
  <si>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</si>
  <si>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</si>
  <si>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</si>
  <si>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</si>
  <si>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</si>
  <si>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</si>
  <si>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</si>
  <si>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</si>
  <si>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</si>
  <si>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</si>
  <si>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</si>
  <si>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</si>
  <si>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</si>
  <si>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</si>
  <si>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</si>
  <si>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</si>
  <si>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</si>
  <si>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</si>
  <si>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</si>
  <si>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</si>
  <si>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</si>
  <si>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</si>
  <si>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</si>
  <si>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</si>
  <si>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</si>
  <si>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</si>
  <si>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</si>
  <si>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</si>
  <si>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</si>
  <si>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</si>
  <si>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</si>
  <si>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</si>
  <si>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</si>
  <si>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</si>
  <si>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</si>
  <si>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</si>
  <si>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</si>
  <si>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</si>
  <si>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</si>
  <si>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</si>
  <si>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</si>
  <si>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</si>
  <si>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</si>
  <si>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</si>
  <si>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</si>
  <si>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</si>
  <si>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</si>
  <si>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</si>
  <si>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</si>
  <si>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</si>
  <si>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</si>
  <si>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</si>
  <si>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</si>
  <si>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</si>
  <si>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</si>
  <si>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</si>
  <si>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</si>
  <si>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</si>
  <si>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</si>
  <si>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</si>
  <si>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</si>
  <si>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</si>
  <si>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</si>
  <si>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</si>
  <si>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</si>
  <si>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</si>
  <si>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</si>
  <si>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</si>
  <si>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</si>
  <si>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</si>
  <si>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</si>
  <si>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</si>
  <si>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</si>
  <si>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</si>
  <si>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</si>
  <si>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</si>
  <si>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</si>
  <si>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</si>
  <si>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</si>
  <si>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</si>
  <si>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</si>
  <si>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</si>
  <si>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</si>
  <si>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</si>
  <si>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</si>
  <si>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</si>
  <si>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</si>
  <si>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</si>
  <si>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</si>
  <si>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</si>
  <si>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</si>
  <si>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</si>
  <si>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</si>
  <si>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</si>
  <si>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</si>
  <si>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</si>
  <si>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</si>
  <si>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</si>
  <si>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</si>
  <si>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</si>
  <si>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</si>
  <si>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</si>
  <si>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</si>
  <si>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</si>
  <si>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</si>
  <si>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</si>
  <si>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</si>
  <si>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</si>
  <si>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</si>
  <si>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</si>
  <si>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</si>
  <si>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</si>
  <si>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</si>
  <si>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</si>
  <si>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</si>
  <si>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</si>
  <si>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</si>
  <si>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</si>
  <si>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</si>
  <si>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</si>
  <si>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</si>
  <si>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</si>
  <si>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</si>
  <si>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</si>
  <si>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</si>
  <si>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</si>
  <si>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</si>
  <si>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</si>
  <si>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</si>
  <si>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</si>
  <si>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</si>
  <si>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</si>
  <si>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</si>
  <si>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</si>
  <si>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</si>
  <si>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</si>
  <si>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</si>
  <si>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</si>
  <si>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</si>
  <si>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</si>
  <si>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</si>
  <si>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</si>
  <si>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</si>
  <si>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</si>
  <si>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</si>
  <si>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</si>
  <si>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</si>
  <si>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</si>
  <si>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</si>
  <si>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</si>
  <si>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</si>
  <si>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</si>
  <si>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</si>
  <si>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</si>
  <si>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</si>
  <si>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</si>
  <si>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</si>
  <si>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</si>
  <si>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</si>
  <si>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</si>
  <si>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</si>
  <si>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</si>
  <si>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</si>
  <si>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</si>
  <si>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</si>
  <si>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</si>
  <si>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</si>
  <si>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</si>
  <si>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</si>
  <si>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</si>
  <si>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</si>
  <si>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</si>
  <si>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</si>
  <si>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</si>
  <si>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</si>
  <si>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</si>
  <si>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</si>
  <si>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</si>
  <si>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</si>
  <si>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</si>
  <si>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</si>
  <si>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</si>
  <si>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</si>
  <si>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</si>
  <si>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</si>
  <si>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</si>
  <si>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</si>
  <si>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</si>
  <si>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</si>
  <si>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</si>
  <si>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</si>
  <si>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</si>
  <si>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</si>
  <si>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</si>
  <si>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</si>
  <si>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</si>
  <si>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</si>
  <si>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</si>
  <si>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</si>
  <si>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</si>
  <si>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</si>
  <si>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</si>
  <si>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</si>
  <si>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</si>
  <si>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</si>
  <si>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</si>
  <si>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</si>
  <si>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</si>
  <si>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</si>
  <si>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</si>
  <si>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</si>
  <si>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</si>
  <si>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</si>
  <si>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</si>
  <si>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</si>
  <si>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</si>
  <si>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</si>
  <si>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</si>
  <si>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</si>
  <si>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</si>
  <si>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</si>
  <si>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</si>
  <si>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</si>
  <si>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</si>
  <si>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</si>
  <si>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</si>
  <si>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</si>
  <si>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</si>
  <si>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</si>
  <si>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</si>
  <si>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</si>
  <si>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</si>
  <si>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</si>
  <si>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</si>
  <si>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</si>
  <si>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</si>
  <si>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</si>
  <si>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</si>
  <si>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</si>
  <si>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</si>
  <si>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</si>
  <si>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</si>
  <si>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</si>
  <si>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</si>
  <si>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</si>
  <si>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</si>
  <si>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</si>
  <si>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</si>
  <si>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</si>
  <si>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</si>
  <si>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</si>
  <si>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</si>
  <si>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</si>
  <si>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</si>
  <si>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</si>
  <si>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</si>
  <si>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</si>
  <si>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</si>
  <si>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</si>
  <si>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</si>
  <si>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</si>
  <si>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</si>
  <si>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</si>
  <si>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</si>
  <si>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</si>
  <si>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</si>
  <si>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</si>
  <si>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</si>
  <si>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</si>
  <si>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</si>
  <si>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</si>
  <si>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</si>
  <si>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</si>
  <si>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</si>
  <si>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</si>
  <si>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</si>
  <si>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</si>
  <si>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</si>
  <si>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</si>
  <si>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</si>
  <si>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</si>
  <si>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</si>
  <si>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</si>
  <si>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</si>
  <si>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</si>
  <si>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</si>
  <si>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</si>
  <si>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</si>
  <si>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</si>
  <si>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</si>
  <si>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</si>
  <si>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</si>
  <si>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</si>
  <si>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</si>
  <si>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</si>
  <si>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</si>
  <si>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</si>
  <si>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</si>
  <si>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</si>
  <si>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</si>
  <si>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</si>
  <si>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</si>
  <si>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</si>
  <si>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</si>
  <si>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</si>
  <si>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</si>
  <si>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</si>
  <si>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</si>
  <si>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</si>
  <si>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</si>
  <si>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</si>
  <si>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</si>
  <si>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</si>
  <si>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</si>
  <si>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</si>
  <si>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</si>
  <si>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</si>
  <si>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</si>
  <si>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</si>
  <si>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</si>
  <si>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</si>
  <si>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</si>
  <si>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</si>
  <si>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</si>
  <si>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</si>
  <si>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</si>
  <si>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</si>
  <si>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</si>
  <si>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</si>
  <si>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</si>
  <si>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</si>
  <si>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</si>
  <si>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</si>
  <si>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</si>
  <si>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</si>
  <si>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</si>
  <si>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</si>
  <si>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</si>
  <si>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</si>
  <si>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</si>
  <si>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</si>
  <si>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</si>
  <si>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</si>
  <si>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</si>
  <si>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</si>
  <si>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</si>
  <si>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</si>
  <si>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</si>
  <si>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</si>
  <si>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</si>
  <si>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</si>
  <si>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</si>
  <si>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</si>
  <si>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</si>
  <si>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</si>
  <si>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</si>
  <si>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</si>
  <si>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</si>
  <si>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</si>
  <si>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</si>
  <si>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</si>
  <si>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</si>
  <si>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</si>
  <si>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</si>
  <si>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</si>
  <si>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</si>
  <si>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</si>
  <si>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</si>
  <si>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</si>
  <si>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</si>
  <si>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</si>
  <si>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</si>
  <si>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</si>
  <si>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</si>
  <si>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</si>
  <si>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</si>
  <si>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</si>
  <si>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</si>
  <si>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</si>
  <si>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</si>
  <si>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</si>
  <si>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</si>
  <si>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</si>
  <si>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</si>
  <si>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</si>
  <si>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</si>
  <si>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</si>
  <si>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</si>
  <si>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</si>
  <si>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</si>
  <si>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</si>
  <si>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</si>
  <si>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</si>
  <si>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</si>
  <si>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</si>
  <si>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</si>
  <si>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</si>
  <si>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</si>
  <si>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</si>
  <si>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</si>
  <si>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</si>
  <si>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</si>
  <si>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</si>
  <si>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</si>
  <si>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</si>
  <si>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</si>
  <si>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</si>
  <si>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</si>
  <si>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</si>
  <si>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</si>
  <si>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</si>
  <si>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</si>
  <si>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</si>
  <si>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</si>
  <si>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</si>
  <si>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</si>
  <si>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</si>
  <si>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</si>
  <si>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</si>
  <si>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</si>
  <si>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</si>
  <si>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</si>
  <si>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</si>
  <si>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</si>
  <si>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</si>
  <si>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</si>
  <si>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</si>
  <si>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</si>
  <si>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</si>
  <si>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</si>
  <si>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</si>
  <si>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</si>
  <si>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</si>
  <si>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</si>
  <si>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</si>
  <si>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</si>
  <si>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</si>
  <si>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</si>
  <si>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</si>
  <si>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</si>
  <si>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</si>
  <si>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</si>
  <si>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</si>
  <si>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</si>
  <si>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</si>
  <si>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</si>
  <si>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</si>
  <si>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</si>
  <si>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</si>
  <si>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</si>
  <si>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</si>
  <si>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</si>
  <si>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</si>
  <si>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</si>
  <si>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</si>
  <si>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</si>
  <si>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</si>
  <si>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</si>
  <si>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</si>
  <si>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</si>
  <si>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</si>
  <si>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</si>
  <si>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</si>
  <si>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</si>
  <si>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</si>
  <si>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</si>
  <si>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</si>
  <si>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</si>
  <si>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</si>
  <si>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</si>
  <si>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</si>
  <si>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</si>
  <si>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</si>
  <si>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</si>
  <si>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</si>
  <si>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</si>
  <si>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</si>
  <si>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</si>
  <si>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</si>
  <si>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</si>
  <si>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</si>
  <si>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</si>
  <si>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</si>
  <si>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</si>
  <si>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</si>
  <si>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</si>
  <si>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</si>
  <si>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</si>
  <si>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</si>
  <si>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</si>
  <si>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</si>
  <si>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</si>
  <si>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</si>
  <si>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</si>
  <si>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</si>
  <si>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</si>
  <si>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</si>
  <si>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</si>
  <si>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</si>
  <si>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</si>
  <si>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</si>
  <si>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</si>
  <si>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</si>
  <si>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</si>
  <si>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</si>
  <si>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</si>
  <si>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</si>
  <si>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</si>
  <si>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</si>
  <si>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</si>
  <si>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</si>
  <si>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</si>
  <si>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</si>
  <si>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</si>
  <si>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</si>
  <si>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</si>
  <si>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</si>
  <si>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</si>
  <si>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</si>
  <si>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</si>
  <si>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</si>
  <si>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</si>
  <si>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</si>
  <si>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</si>
  <si>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</si>
  <si>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</si>
  <si>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</si>
  <si>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</si>
  <si>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</si>
  <si>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</si>
  <si>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</si>
  <si>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</si>
  <si>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</si>
  <si>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</si>
  <si>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</si>
  <si>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</si>
  <si>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</si>
  <si>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</si>
  <si>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</si>
  <si>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</si>
  <si>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</si>
  <si>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</si>
  <si>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</si>
  <si>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</si>
  <si>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</si>
  <si>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</si>
  <si>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</si>
  <si>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</si>
  <si>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</si>
  <si>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</si>
  <si>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</si>
  <si>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</si>
  <si>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</si>
  <si>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</si>
  <si>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</si>
  <si>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</si>
  <si>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</si>
  <si>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</si>
  <si>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</si>
  <si>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</si>
  <si>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</si>
  <si>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</si>
  <si>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</si>
  <si>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</si>
  <si>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</si>
  <si>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</si>
  <si>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</si>
  <si>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</si>
  <si>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</si>
  <si>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</si>
  <si>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</si>
  <si>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</si>
  <si>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</si>
  <si>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</si>
  <si>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</si>
  <si>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</si>
  <si>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</si>
  <si>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</si>
  <si>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</si>
  <si>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</si>
  <si>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</si>
  <si>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</si>
  <si>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</si>
  <si>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</si>
  <si>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</si>
  <si>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</si>
  <si>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</si>
  <si>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</si>
  <si>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</si>
  <si>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</si>
  <si>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</si>
  <si>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</si>
  <si>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</si>
  <si>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</si>
  <si>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</si>
  <si>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</si>
  <si>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</si>
  <si>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</si>
  <si>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</si>
  <si>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</si>
  <si>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</si>
  <si>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</si>
  <si>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</si>
  <si>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</si>
  <si>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</si>
  <si>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</si>
  <si>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</si>
  <si>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</si>
  <si>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</si>
  <si>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</si>
  <si>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</si>
  <si>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</si>
  <si>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</si>
  <si>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</si>
  <si>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</si>
  <si>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</si>
  <si>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</si>
  <si>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</si>
  <si>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</si>
  <si>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</si>
  <si>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</si>
  <si>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</si>
  <si>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</si>
  <si>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</si>
  <si>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</si>
  <si>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</si>
  <si>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</si>
  <si>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</si>
  <si>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</si>
  <si>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</si>
  <si>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</si>
  <si>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</si>
  <si>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</si>
  <si>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</si>
  <si>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</si>
  <si>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</si>
  <si>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</si>
  <si>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</si>
  <si>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</si>
  <si>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</si>
  <si>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</si>
  <si>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</si>
  <si>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</si>
  <si>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</si>
  <si>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</si>
  <si>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</si>
  <si>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</si>
  <si>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</si>
  <si>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</si>
  <si>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</si>
  <si>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</si>
  <si>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</si>
  <si>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</si>
  <si>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</si>
  <si>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</si>
  <si>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</si>
  <si>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</si>
  <si>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</si>
  <si>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</si>
  <si>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</si>
  <si>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</si>
  <si>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</si>
  <si>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</si>
  <si>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</si>
  <si>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</si>
  <si>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</si>
  <si>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</si>
  <si>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</si>
  <si>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</si>
  <si>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</si>
  <si>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</si>
  <si>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</si>
  <si>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</si>
  <si>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</si>
  <si>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</si>
  <si>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</si>
  <si>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</si>
  <si>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</si>
  <si>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</si>
  <si>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</si>
  <si>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</si>
  <si>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</si>
  <si>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</si>
  <si>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</si>
  <si>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</si>
  <si>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</si>
  <si>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</si>
  <si>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</si>
  <si>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</si>
  <si>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</si>
  <si>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</si>
  <si>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</si>
  <si>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</si>
  <si>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</si>
  <si>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</si>
  <si>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</si>
  <si>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</si>
  <si>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</si>
  <si>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</si>
  <si>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</si>
  <si>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</si>
  <si>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</si>
  <si>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</si>
  <si>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</si>
  <si>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</si>
  <si>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</si>
  <si>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</si>
  <si>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</si>
  <si>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</si>
  <si>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</si>
  <si>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</si>
  <si>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</si>
  <si>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</si>
  <si>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</si>
  <si>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</si>
  <si>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</si>
  <si>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</si>
  <si>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</si>
  <si>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</si>
  <si>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</si>
  <si>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</si>
  <si>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</si>
  <si>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</si>
  <si>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</si>
  <si>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</si>
  <si>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</si>
  <si>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</si>
  <si>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</si>
  <si>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</si>
  <si>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</si>
  <si>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</si>
  <si>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</si>
  <si>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</si>
  <si>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</si>
  <si>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</si>
  <si>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</si>
  <si>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</si>
  <si>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</si>
  <si>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</si>
  <si>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</si>
  <si>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</si>
  <si>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</si>
  <si>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</si>
  <si>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</si>
  <si>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</si>
  <si>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</si>
  <si>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</si>
  <si>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</si>
  <si>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</si>
  <si>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</si>
  <si>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</si>
  <si>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</si>
  <si>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</si>
  <si>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</si>
  <si>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</si>
  <si>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</si>
  <si>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</si>
  <si>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</si>
  <si>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</si>
  <si>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</si>
  <si>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</si>
  <si>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</si>
  <si>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</si>
  <si>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</si>
  <si>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</si>
  <si>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</si>
  <si>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</si>
  <si>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</si>
  <si>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</si>
  <si>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</si>
  <si>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</si>
  <si>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</si>
  <si>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</si>
  <si>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</si>
  <si>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</si>
  <si>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</si>
  <si>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</si>
  <si>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</si>
  <si>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</si>
  <si>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</si>
  <si>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</si>
  <si>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</si>
  <si>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</si>
  <si>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</si>
  <si>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</si>
  <si>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</si>
  <si>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</si>
  <si>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</si>
  <si>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</si>
  <si>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</si>
  <si>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</si>
  <si>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</si>
  <si>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</si>
  <si>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</si>
  <si>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</si>
  <si>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</si>
  <si>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</si>
  <si>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</si>
  <si>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</si>
  <si>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</si>
  <si>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</si>
  <si>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</si>
  <si>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</si>
  <si>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</si>
  <si>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</si>
  <si>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</si>
  <si>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</si>
  <si>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</si>
  <si>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</si>
  <si>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</si>
  <si>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</si>
  <si>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</si>
  <si>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</si>
  <si>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</si>
  <si>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</si>
  <si>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</si>
  <si>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</si>
  <si>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</si>
  <si>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</si>
  <si>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</si>
  <si>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</si>
  <si>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</si>
  <si>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</si>
  <si>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</si>
  <si>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</si>
  <si>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</si>
  <si>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</si>
  <si>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</si>
  <si>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</si>
  <si>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</si>
  <si>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</si>
  <si>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</si>
  <si>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</si>
  <si>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</si>
  <si>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</si>
  <si>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</si>
  <si>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</si>
  <si>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</si>
  <si>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</si>
  <si>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</si>
  <si>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</si>
  <si>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</si>
  <si>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</si>
  <si>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</si>
  <si>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</si>
  <si>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</si>
  <si>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</si>
  <si>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</si>
  <si>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</si>
  <si>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</si>
  <si>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</si>
  <si>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</si>
  <si>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</si>
  <si>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</si>
  <si>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</si>
  <si>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</si>
  <si>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</si>
  <si>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</si>
  <si>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</si>
  <si>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</si>
  <si>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</si>
  <si>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</si>
  <si>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</si>
  <si>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</si>
  <si>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</si>
  <si>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</si>
  <si>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</si>
  <si>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</si>
  <si>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</si>
  <si>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</si>
  <si>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</si>
  <si>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</si>
  <si>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</si>
  <si>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</si>
  <si>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</si>
  <si>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</si>
  <si>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</si>
  <si>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</si>
  <si>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</si>
  <si>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</si>
  <si>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</si>
  <si>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</si>
  <si>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</si>
  <si>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</si>
  <si>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</si>
  <si>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</si>
  <si>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</si>
  <si>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</si>
  <si>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</si>
  <si>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</si>
  <si>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</si>
  <si>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</si>
  <si>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</si>
  <si>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</si>
  <si>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</si>
  <si>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</si>
  <si>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</si>
  <si>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</si>
  <si>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</si>
  <si>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</si>
  <si>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</si>
  <si>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</si>
  <si>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</si>
  <si>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</si>
  <si>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</si>
  <si>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</si>
  <si>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</si>
  <si>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</si>
  <si>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</si>
  <si>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</si>
  <si>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</si>
  <si>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</si>
  <si>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</si>
  <si>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</si>
  <si>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</si>
  <si>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</si>
  <si>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</si>
  <si>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</si>
  <si>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</si>
  <si>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</si>
  <si>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</si>
  <si>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</si>
  <si>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</si>
  <si>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</si>
  <si>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</si>
  <si>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</si>
  <si>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</si>
  <si>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</si>
  <si>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</si>
  <si>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</si>
  <si>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</si>
  <si>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</si>
  <si>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</si>
  <si>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</si>
  <si>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</si>
  <si>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</si>
  <si>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</si>
  <si>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</si>
  <si>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</si>
  <si>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</si>
  <si>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</si>
  <si>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</si>
  <si>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</si>
  <si>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</si>
  <si>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</si>
  <si>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</si>
  <si>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</si>
  <si>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</si>
  <si>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</si>
  <si>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</si>
  <si>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</si>
  <si>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</si>
  <si>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</si>
  <si>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</si>
  <si>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</si>
  <si>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</si>
  <si>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</si>
  <si>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</si>
  <si>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</si>
  <si>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</si>
  <si>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</si>
  <si>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</si>
  <si>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</si>
  <si>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</si>
  <si>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</si>
  <si>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</si>
  <si>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</si>
  <si>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</si>
  <si>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</si>
  <si>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</si>
  <si>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</si>
  <si>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</si>
  <si>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</si>
  <si>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</si>
  <si>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</si>
  <si>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</si>
  <si>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</si>
  <si>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</si>
  <si>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</si>
  <si>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</si>
  <si>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</si>
  <si>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</si>
  <si>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</si>
  <si>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</si>
  <si>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</si>
  <si>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</si>
  <si>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</si>
  <si>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</si>
  <si>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</si>
  <si>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</si>
  <si>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</si>
  <si>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</si>
  <si>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</si>
  <si>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</si>
  <si>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</si>
  <si>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</si>
  <si>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</si>
  <si>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</si>
  <si>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</si>
  <si>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</si>
  <si>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</si>
  <si>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</si>
  <si>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</si>
  <si>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</si>
  <si>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</si>
  <si>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</si>
  <si>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</si>
  <si>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</si>
  <si>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</si>
  <si>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</si>
  <si>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</si>
  <si>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</si>
  <si>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</si>
  <si>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</si>
  <si>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</si>
  <si>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</si>
  <si>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</si>
  <si>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</si>
  <si>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</si>
  <si>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</si>
  <si>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</si>
  <si>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</si>
  <si>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</si>
  <si>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</si>
  <si>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</si>
  <si>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</si>
  <si>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</si>
  <si>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</si>
  <si>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</si>
  <si>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</si>
  <si>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</si>
  <si>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</si>
  <si>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</si>
  <si>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</si>
  <si>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</si>
  <si>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</si>
  <si>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</si>
  <si>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</si>
  <si>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</si>
  <si>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</si>
  <si>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</si>
  <si>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</si>
  <si>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</si>
  <si>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</si>
  <si>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</si>
  <si>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</si>
  <si>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</si>
  <si>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</si>
  <si>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</si>
  <si>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</si>
  <si>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</si>
  <si>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</si>
  <si>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</si>
  <si>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</si>
  <si>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</si>
  <si>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</si>
  <si>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</si>
  <si>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</si>
  <si>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</si>
  <si>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</si>
  <si>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</si>
  <si>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</si>
  <si>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</si>
  <si>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</si>
  <si>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</si>
  <si>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</si>
  <si>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</si>
  <si>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</si>
  <si>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</si>
  <si>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</si>
  <si>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</si>
  <si>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</si>
  <si>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</si>
  <si>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</si>
  <si>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</si>
  <si>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</si>
  <si>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</si>
  <si>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</si>
  <si>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</si>
  <si>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</si>
  <si>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</si>
  <si>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</si>
  <si>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</si>
  <si>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</si>
  <si>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</si>
  <si>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</si>
  <si>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</si>
  <si>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</si>
  <si>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</si>
  <si>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</si>
  <si>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</si>
  <si>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</si>
  <si>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</si>
  <si>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</si>
  <si>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</si>
  <si>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</si>
  <si>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</si>
  <si>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</si>
  <si>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</si>
  <si>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</si>
  <si>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</si>
  <si>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</si>
  <si>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</si>
  <si>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</si>
  <si>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</si>
  <si>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</si>
  <si>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</si>
  <si>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</si>
  <si>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</si>
  <si>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</si>
  <si>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</si>
  <si>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</si>
  <si>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</si>
  <si>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</si>
  <si>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</si>
  <si>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</si>
  <si>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</si>
  <si>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</si>
  <si>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</si>
  <si>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</si>
  <si>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</si>
  <si>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</si>
  <si>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</si>
  <si>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</si>
  <si>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</si>
  <si>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</si>
  <si>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</si>
  <si>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</si>
  <si>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</si>
  <si>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</si>
  <si>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</si>
  <si>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</si>
  <si>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</si>
  <si>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</si>
  <si>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</si>
  <si>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</si>
  <si>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</si>
  <si>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</si>
  <si>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</si>
  <si>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</si>
  <si>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</si>
  <si>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</si>
  <si>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</si>
  <si>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</si>
  <si>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</si>
  <si>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</si>
  <si>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</si>
  <si>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</si>
  <si>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</si>
  <si>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</si>
  <si>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</si>
  <si>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</si>
  <si>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</si>
  <si>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</si>
  <si>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</si>
  <si>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</si>
  <si>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</si>
  <si>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</si>
  <si>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</si>
  <si>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</si>
  <si>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</si>
  <si>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</si>
  <si>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</si>
  <si>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</si>
  <si>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</si>
  <si>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</si>
  <si>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</si>
  <si>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</si>
  <si>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</si>
  <si>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</si>
  <si>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</si>
  <si>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</si>
  <si>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</si>
  <si>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</si>
  <si>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</si>
  <si>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</si>
  <si>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</si>
  <si>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</si>
  <si>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</si>
  <si>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</si>
  <si>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</si>
  <si>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</si>
  <si>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</si>
  <si>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</si>
  <si>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</si>
  <si>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</si>
  <si>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</si>
  <si>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</si>
  <si>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</si>
  <si>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</si>
  <si>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</si>
  <si>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</si>
  <si>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</si>
  <si>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</si>
  <si>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</si>
  <si>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</si>
  <si>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</si>
  <si>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</si>
  <si>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</si>
  <si>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</si>
  <si>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</si>
  <si>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</si>
  <si>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</si>
  <si>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</si>
  <si>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</si>
  <si>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</si>
  <si>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</si>
  <si>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</si>
  <si>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</si>
  <si>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</si>
  <si>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</si>
  <si>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</si>
  <si>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</si>
  <si>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</si>
  <si>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</si>
  <si>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</si>
  <si>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</si>
  <si>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</si>
  <si>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</si>
  <si>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</si>
  <si>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</si>
  <si>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</si>
  <si>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</si>
  <si>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</si>
  <si>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</si>
  <si>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</si>
  <si>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</si>
  <si>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</si>
  <si>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</si>
  <si>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</si>
  <si>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</si>
  <si>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</si>
  <si>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</si>
  <si>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</si>
  <si>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</si>
  <si>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</si>
  <si>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</si>
  <si>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</si>
  <si>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</si>
  <si>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</si>
  <si>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</si>
  <si>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</si>
  <si>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</si>
  <si>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</si>
  <si>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</si>
  <si>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</si>
  <si>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</si>
  <si>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</si>
  <si>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</si>
  <si>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</si>
  <si>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</si>
  <si>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</si>
  <si>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</si>
  <si>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</si>
  <si>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</si>
  <si>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</si>
  <si>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</si>
  <si>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</si>
  <si>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</si>
  <si>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</si>
  <si>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</si>
  <si>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</si>
  <si>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</si>
  <si>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</si>
  <si>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</si>
  <si>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</si>
  <si>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</si>
  <si>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</si>
  <si>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</si>
  <si>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</si>
  <si>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</si>
  <si>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</si>
  <si>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</si>
  <si>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</si>
  <si>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</si>
  <si>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</si>
  <si>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</si>
  <si>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</si>
  <si>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</si>
  <si>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</si>
  <si>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</si>
  <si>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</si>
  <si>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</si>
  <si>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</si>
  <si>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</si>
  <si>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</si>
  <si>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</si>
  <si>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</si>
  <si>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</si>
  <si>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</si>
  <si>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</si>
  <si>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</si>
  <si>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</si>
  <si>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</si>
  <si>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</si>
  <si>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</si>
  <si>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</si>
  <si>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</si>
  <si>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</si>
  <si>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</si>
  <si>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</si>
  <si>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</si>
  <si>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</si>
  <si>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</si>
  <si>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</si>
  <si>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</si>
  <si>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</si>
  <si>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</si>
  <si>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</si>
  <si>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</si>
  <si>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</si>
  <si>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</si>
  <si>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</si>
  <si>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</si>
  <si>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</si>
  <si>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</si>
  <si>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</si>
  <si>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</si>
  <si>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</si>
  <si>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</si>
  <si>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</si>
  <si>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</si>
  <si>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</si>
  <si>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</si>
  <si>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</si>
  <si>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</si>
  <si>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</si>
  <si>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</si>
  <si>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</si>
  <si>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</si>
  <si>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</si>
  <si>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</si>
  <si>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</si>
  <si>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</si>
  <si>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</si>
  <si>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</si>
  <si>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</si>
  <si>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</si>
  <si>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</si>
  <si>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</si>
  <si>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</si>
  <si>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</si>
  <si>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</si>
  <si>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</si>
  <si>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</si>
  <si>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</si>
  <si>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</si>
  <si>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</si>
  <si>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</si>
  <si>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</si>
  <si>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</si>
  <si>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</si>
  <si>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</si>
  <si>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</si>
  <si>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</si>
  <si>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</si>
  <si>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</si>
  <si>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</si>
  <si>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</si>
  <si>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</si>
  <si>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</si>
  <si>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</si>
  <si>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</si>
  <si>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</si>
  <si>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</si>
  <si>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</si>
  <si>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</si>
  <si>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</si>
  <si>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</si>
  <si>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</si>
  <si>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</si>
  <si>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</si>
  <si>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</si>
  <si>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</si>
  <si>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</si>
  <si>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</si>
  <si>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</si>
  <si>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</si>
  <si>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</si>
  <si>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</si>
  <si>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</si>
  <si>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</si>
  <si>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</si>
  <si>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</si>
  <si>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</si>
  <si>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</si>
  <si>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</si>
  <si>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</si>
  <si>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</si>
  <si>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</si>
  <si>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</si>
  <si>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</si>
  <si>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</si>
  <si>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</si>
  <si>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</si>
  <si>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</si>
  <si>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</si>
  <si>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</si>
  <si>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</si>
  <si>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</si>
  <si>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</si>
  <si>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</si>
  <si>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</si>
  <si>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</si>
  <si>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</si>
  <si>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</si>
  <si>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</si>
  <si>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</si>
  <si>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</si>
  <si>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</si>
  <si>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</si>
  <si>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</si>
  <si>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</si>
  <si>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</si>
  <si>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</si>
  <si>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</si>
  <si>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</si>
  <si>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</si>
  <si>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</si>
  <si>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</si>
  <si>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</si>
  <si>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</si>
  <si>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</si>
  <si>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</si>
  <si>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</si>
  <si>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</si>
  <si>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</si>
  <si>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</si>
  <si>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</si>
  <si>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</si>
  <si>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</si>
  <si>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</si>
  <si>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</si>
  <si>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</si>
  <si>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</si>
  <si>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</si>
  <si>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</si>
  <si>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</si>
  <si>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</si>
  <si>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</si>
  <si>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</si>
  <si>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</si>
  <si>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</si>
  <si>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</si>
  <si>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</si>
  <si>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</si>
  <si>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</si>
  <si>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</si>
  <si>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</si>
  <si>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</si>
  <si>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</si>
  <si>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</si>
  <si>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</si>
  <si>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</si>
  <si>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</si>
  <si>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</si>
  <si>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</si>
  <si>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</si>
  <si>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</si>
  <si>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</si>
  <si>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</si>
  <si>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</si>
  <si>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</si>
  <si>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</si>
  <si>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</si>
  <si>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</si>
  <si>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</si>
  <si>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</si>
  <si>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</si>
  <si>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</si>
  <si>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</si>
  <si>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</si>
  <si>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</si>
  <si>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</si>
  <si>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</si>
  <si>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</si>
  <si>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</si>
  <si>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</si>
  <si>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</si>
  <si>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</si>
  <si>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</si>
  <si>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</si>
  <si>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</si>
  <si>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</si>
  <si>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</si>
  <si>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</si>
  <si>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</si>
  <si>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</si>
  <si>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</si>
  <si>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</si>
  <si>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</si>
  <si>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</si>
  <si>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</si>
  <si>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</si>
  <si>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</si>
  <si>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</si>
  <si>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</si>
  <si>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</si>
  <si>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</si>
  <si>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</si>
  <si>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</si>
  <si>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</si>
  <si>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</si>
  <si>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</si>
  <si>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</si>
  <si>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</si>
  <si>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</si>
  <si>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</si>
  <si>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</si>
  <si>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</si>
  <si>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</si>
  <si>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</si>
  <si>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</si>
  <si>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</si>
  <si>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</si>
  <si>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</si>
  <si>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</si>
  <si>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</si>
  <si>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</si>
  <si>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</si>
  <si>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</si>
  <si>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</si>
  <si>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</si>
  <si>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</si>
  <si>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</si>
  <si>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</si>
  <si>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</si>
  <si>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</si>
  <si>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</si>
  <si>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</si>
  <si>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</si>
  <si>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</si>
  <si>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</si>
  <si>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</si>
  <si>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</si>
  <si>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</si>
  <si>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</si>
  <si>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</si>
  <si>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</si>
  <si>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</si>
  <si>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</si>
  <si>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</si>
  <si>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</si>
  <si>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</si>
  <si>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</si>
  <si>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</si>
  <si>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</si>
  <si>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</si>
  <si>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</si>
  <si>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</si>
  <si>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</si>
  <si>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</si>
  <si>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</si>
  <si>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</si>
  <si>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</si>
  <si>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</si>
  <si>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</si>
  <si>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</si>
  <si>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</si>
  <si>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</si>
  <si>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</si>
  <si>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</si>
  <si>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</si>
  <si>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</si>
  <si>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</si>
  <si>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</si>
  <si>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</si>
  <si>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</si>
  <si>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</si>
  <si>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</si>
  <si>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</si>
  <si>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</si>
  <si>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</si>
  <si>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</si>
  <si>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</si>
  <si>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</si>
  <si>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</si>
  <si>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</si>
  <si>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</si>
  <si>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</si>
  <si>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</si>
  <si>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</si>
  <si>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</si>
  <si>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</si>
  <si>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</si>
  <si>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</si>
  <si>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</si>
  <si>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</si>
  <si>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</si>
  <si>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</si>
  <si>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</si>
  <si>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</si>
  <si>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</si>
  <si>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</si>
  <si>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</si>
  <si>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</si>
  <si>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</si>
  <si>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</si>
  <si>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</si>
  <si>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</si>
  <si>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</si>
  <si>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</si>
  <si>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</si>
  <si>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</si>
  <si>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</si>
  <si>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</si>
  <si>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</si>
  <si>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</si>
  <si>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</si>
  <si>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</si>
  <si>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</si>
  <si>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</si>
  <si>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</si>
  <si>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</si>
  <si>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</si>
  <si>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</si>
  <si>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</si>
  <si>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</si>
  <si>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</si>
  <si>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</si>
  <si>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</si>
  <si>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</si>
  <si>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</si>
  <si>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</si>
  <si>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</si>
  <si>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</si>
  <si>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</si>
  <si>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</si>
  <si>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</si>
  <si>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</si>
  <si>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</si>
  <si>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</si>
  <si>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</si>
  <si>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</si>
  <si>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</si>
  <si>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</si>
  <si>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</si>
  <si>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</si>
  <si>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</si>
  <si>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</si>
  <si>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</si>
  <si>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</si>
  <si>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</si>
  <si>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</si>
  <si>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</si>
  <si>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</si>
  <si>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</si>
  <si>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</si>
  <si>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</si>
  <si>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</si>
  <si>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</si>
  <si>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</si>
  <si>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</si>
  <si>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</si>
  <si>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</si>
  <si>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</si>
  <si>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</si>
  <si>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</si>
  <si>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</si>
  <si>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</si>
  <si>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</si>
  <si>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</si>
  <si>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</si>
  <si>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</si>
  <si>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</si>
  <si>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</si>
  <si>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</si>
  <si>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</si>
  <si>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</si>
  <si>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</si>
  <si>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</si>
  <si>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</si>
  <si>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</si>
  <si>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</si>
  <si>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</si>
  <si>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</si>
  <si>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</si>
  <si>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</si>
  <si>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</si>
  <si>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</si>
  <si>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</si>
  <si>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</si>
  <si>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</si>
  <si>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</si>
  <si>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</si>
  <si>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</si>
  <si>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</si>
  <si>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</si>
  <si>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</si>
  <si>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</si>
  <si>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</si>
  <si>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</si>
  <si>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</si>
  <si>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</si>
  <si>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</si>
  <si>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</si>
  <si>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</si>
  <si>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</si>
  <si>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</si>
  <si>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</si>
  <si>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</si>
  <si>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</si>
  <si>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</si>
  <si>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</si>
  <si>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</si>
  <si>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</si>
  <si>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</si>
  <si>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</si>
  <si>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</si>
  <si>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</si>
  <si>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</si>
  <si>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</si>
  <si>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</si>
  <si>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</si>
  <si>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</si>
  <si>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</si>
  <si>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</si>
  <si>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</si>
  <si>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</si>
  <si>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</si>
  <si>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</si>
  <si>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</si>
  <si>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</si>
  <si>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</si>
  <si>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</si>
  <si>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</si>
  <si>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</si>
  <si>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</si>
  <si>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</si>
  <si>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</si>
  <si>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</si>
  <si>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</si>
  <si>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</si>
  <si>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</si>
  <si>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</si>
  <si>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</si>
  <si>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</si>
  <si>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</si>
  <si>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</si>
  <si>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</si>
  <si>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</si>
  <si>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</si>
  <si>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</si>
  <si>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</si>
  <si>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</si>
  <si>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</si>
  <si>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</si>
  <si>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</si>
  <si>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</si>
  <si>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</si>
  <si>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</si>
  <si>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</si>
  <si>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</si>
  <si>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</si>
  <si>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</si>
  <si>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</si>
  <si>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</si>
  <si>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</si>
  <si>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</si>
  <si>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</si>
  <si>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</si>
  <si>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</si>
  <si>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</si>
  <si>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</si>
  <si>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</si>
  <si>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</si>
  <si>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</si>
  <si>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</si>
  <si>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</si>
  <si>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</si>
  <si>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</si>
  <si>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</si>
  <si>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</si>
  <si>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</si>
  <si>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</si>
  <si>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</si>
  <si>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</si>
  <si>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</si>
  <si>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</si>
  <si>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</si>
  <si>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</si>
  <si>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</si>
  <si>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</si>
  <si>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</si>
  <si>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</si>
  <si>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</si>
  <si>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</si>
  <si>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</si>
  <si>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</si>
  <si>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</si>
  <si>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</si>
  <si>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</si>
  <si>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</si>
  <si>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</si>
  <si>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</si>
  <si>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</si>
  <si>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</si>
  <si>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</si>
  <si>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</si>
  <si>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</si>
  <si>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</si>
  <si>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</si>
  <si>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</si>
  <si>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</si>
  <si>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</si>
  <si>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</si>
  <si>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</si>
  <si>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</si>
  <si>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</si>
  <si>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</si>
  <si>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</si>
  <si>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</si>
  <si>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</si>
  <si>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</si>
  <si>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</si>
  <si>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</si>
  <si>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</si>
  <si>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</si>
  <si>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</si>
  <si>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</si>
  <si>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</si>
  <si>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</si>
  <si>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</si>
  <si>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</si>
  <si>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</si>
  <si>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</si>
  <si>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</si>
  <si>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</si>
  <si>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</si>
  <si>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</si>
  <si>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</si>
  <si>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</si>
  <si>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</si>
  <si>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</si>
  <si>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</si>
  <si>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</si>
  <si>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</si>
  <si>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</si>
  <si>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</si>
  <si>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</si>
  <si>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</si>
  <si>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</si>
  <si>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</si>
  <si>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</si>
  <si>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</si>
  <si>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</si>
  <si>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</si>
  <si>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</si>
  <si>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</si>
  <si>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</si>
  <si>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</si>
  <si>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</si>
  <si>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</si>
  <si>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</si>
  <si>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</si>
  <si>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</si>
  <si>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</si>
  <si>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</si>
  <si>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</si>
  <si>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</si>
  <si>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</si>
  <si>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</si>
  <si>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</si>
  <si>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</si>
  <si>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</si>
  <si>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</si>
  <si>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</si>
  <si>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</si>
  <si>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</si>
  <si>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</si>
  <si>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</si>
  <si>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</si>
  <si>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</si>
  <si>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</si>
  <si>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</si>
  <si>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</si>
  <si>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</si>
  <si>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</si>
  <si>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</si>
  <si>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</si>
  <si>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</si>
  <si>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</si>
  <si>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</si>
  <si>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</si>
  <si>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</si>
  <si>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</si>
  <si>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</si>
  <si>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</si>
  <si>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</si>
  <si>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</si>
  <si>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</si>
  <si>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</si>
  <si>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</si>
  <si>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</si>
  <si>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</si>
  <si>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</si>
  <si>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</si>
  <si>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</si>
  <si>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</si>
  <si>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</si>
  <si>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</si>
  <si>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</si>
  <si>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</si>
  <si>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</si>
  <si>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</si>
  <si>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</si>
  <si>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</si>
  <si>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</si>
  <si>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</si>
  <si>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</si>
  <si>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</si>
  <si>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</si>
  <si>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</si>
  <si>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</si>
  <si>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</si>
  <si>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</si>
  <si>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</si>
  <si>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</si>
  <si>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</si>
  <si>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</si>
  <si>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</si>
  <si>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</si>
  <si>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</si>
  <si>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</si>
  <si>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</si>
  <si>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</si>
  <si>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</si>
  <si>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</si>
  <si>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</si>
  <si>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</si>
  <si>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</si>
  <si>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</si>
  <si>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</si>
  <si>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</si>
  <si>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</si>
  <si>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</si>
  <si>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</si>
  <si>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</si>
  <si>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</si>
  <si>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</si>
  <si>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</si>
  <si>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</si>
  <si>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</si>
  <si>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</si>
  <si>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</si>
  <si>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</si>
  <si>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</si>
  <si>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</si>
  <si>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</si>
  <si>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</si>
  <si>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</si>
  <si>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</si>
  <si>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</si>
  <si>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</si>
  <si>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</si>
  <si>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</si>
  <si>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</si>
  <si>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</si>
  <si>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</si>
  <si>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</si>
  <si>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</si>
  <si>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</si>
  <si>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</si>
  <si>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</si>
  <si>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</si>
  <si>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</si>
  <si>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</si>
  <si>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</si>
  <si>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</si>
  <si>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</si>
  <si>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</si>
  <si>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</si>
  <si>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</si>
  <si>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</si>
  <si>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</si>
  <si>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</si>
  <si>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</si>
  <si>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</si>
  <si>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</si>
  <si>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</si>
  <si>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</si>
  <si>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</si>
  <si>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</si>
  <si>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</si>
  <si>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</si>
  <si>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</si>
  <si>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</si>
  <si>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</si>
  <si>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</si>
  <si>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</si>
  <si>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</si>
  <si>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</si>
  <si>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</si>
  <si>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</si>
  <si>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</si>
  <si>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</si>
  <si>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</si>
  <si>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</si>
  <si>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</si>
  <si>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</si>
  <si>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</si>
  <si>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</si>
  <si>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</si>
  <si>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</si>
  <si>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</si>
  <si>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</si>
  <si>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</si>
  <si>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</si>
  <si>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</si>
  <si>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</si>
  <si>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</si>
  <si>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</si>
  <si>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</si>
  <si>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</si>
  <si>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</si>
  <si>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</si>
  <si>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</si>
  <si>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</si>
  <si>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</si>
  <si>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</si>
  <si>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</si>
  <si>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</si>
  <si>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</si>
  <si>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</si>
  <si>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</si>
  <si>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</si>
  <si>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</si>
  <si>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</si>
  <si>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</si>
  <si>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</si>
  <si>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</si>
  <si>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</si>
  <si>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</si>
  <si>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</si>
  <si>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</si>
  <si>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</si>
  <si>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</si>
  <si>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</si>
  <si>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</si>
  <si>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</si>
  <si>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</si>
  <si>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</si>
  <si>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</si>
  <si>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</si>
  <si>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</si>
  <si>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</si>
  <si>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</si>
  <si>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</si>
  <si>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</si>
  <si>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</si>
  <si>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</si>
  <si>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</si>
  <si>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</si>
  <si>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</si>
  <si>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</si>
  <si>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</si>
  <si>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</si>
  <si>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</si>
  <si>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</si>
  <si>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</si>
  <si>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</si>
  <si>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</si>
  <si>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</si>
  <si>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</si>
  <si>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</si>
  <si>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</si>
  <si>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</si>
  <si>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</si>
  <si>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</si>
  <si>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</si>
  <si>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</si>
  <si>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</si>
  <si>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</si>
  <si>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</si>
  <si>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</si>
  <si>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</si>
  <si>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</si>
  <si>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</si>
  <si>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</si>
  <si>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</si>
  <si>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</si>
  <si>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</si>
  <si>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</si>
  <si>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</si>
  <si>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</si>
  <si>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</si>
  <si>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</si>
  <si>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</si>
  <si>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</si>
  <si>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</si>
  <si>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</si>
  <si>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</si>
  <si>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</si>
  <si>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</si>
  <si>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</si>
  <si>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</si>
  <si>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</si>
  <si>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</si>
  <si>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</si>
  <si>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</si>
  <si>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</si>
  <si>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</si>
  <si>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</si>
  <si>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</si>
  <si>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</si>
  <si>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</si>
  <si>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</si>
  <si>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</si>
  <si>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</si>
  <si>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</si>
  <si>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</si>
  <si>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</si>
  <si>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</si>
  <si>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</si>
  <si>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</si>
  <si>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</si>
  <si>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</si>
  <si>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</si>
  <si>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</si>
  <si>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</si>
  <si>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</si>
  <si>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</si>
  <si>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</si>
  <si>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</si>
  <si>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</si>
  <si>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</si>
  <si>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</si>
  <si>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</si>
  <si>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</si>
  <si>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</si>
  <si>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</si>
  <si>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</si>
  <si>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</si>
  <si>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</si>
  <si>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</si>
  <si>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</si>
  <si>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</si>
  <si>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</si>
  <si>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</si>
  <si>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</si>
  <si>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</si>
  <si>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</si>
  <si>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</si>
  <si>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</si>
  <si>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</si>
  <si>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</si>
  <si>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</si>
  <si>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</si>
  <si>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</si>
  <si>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</si>
  <si>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</si>
  <si>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</si>
  <si>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</si>
  <si>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</si>
  <si>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</si>
  <si>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</si>
  <si>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</si>
  <si>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</si>
  <si>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</si>
  <si>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</si>
  <si>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</si>
  <si>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</si>
  <si>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</si>
  <si>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</si>
  <si>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</si>
  <si>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</si>
  <si>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</si>
  <si>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</si>
  <si>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</si>
  <si>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</si>
  <si>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</si>
  <si>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</si>
  <si>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</si>
  <si>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</si>
  <si>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</si>
  <si>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</si>
  <si>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</si>
  <si>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</si>
  <si>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</si>
  <si>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</si>
  <si>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</si>
  <si>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</si>
  <si>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</si>
  <si>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</si>
  <si>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</si>
  <si>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</si>
  <si>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</si>
  <si>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</si>
  <si>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</si>
  <si>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</si>
  <si>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</si>
  <si>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</si>
  <si>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</si>
  <si>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</si>
  <si>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</si>
  <si>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</si>
  <si>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</si>
  <si>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</si>
  <si>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</si>
  <si>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</si>
  <si>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</si>
  <si>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</si>
  <si>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</si>
  <si>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</si>
  <si>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</si>
  <si>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</si>
  <si>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</si>
  <si>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</si>
  <si>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</si>
  <si>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</si>
  <si>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</si>
  <si>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</si>
  <si>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</si>
  <si>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</si>
  <si>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</si>
  <si>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</si>
  <si>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</si>
  <si>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</si>
  <si>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</si>
  <si>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</si>
  <si>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</si>
  <si>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</si>
  <si>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</si>
  <si>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</si>
  <si>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</si>
  <si>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</si>
  <si>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</si>
  <si>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</si>
  <si>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</si>
  <si>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</si>
  <si>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</si>
  <si>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</si>
  <si>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</si>
  <si>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</si>
  <si>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</si>
  <si>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</si>
  <si>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</si>
  <si>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</si>
  <si>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</si>
  <si>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</si>
  <si>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</si>
  <si>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</si>
  <si>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</si>
  <si>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</si>
  <si>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</si>
  <si>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</si>
  <si>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</si>
  <si>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</si>
  <si>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</si>
  <si>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</si>
  <si>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</si>
  <si>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</si>
  <si>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</si>
  <si>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</si>
  <si>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</si>
  <si>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</si>
  <si>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</si>
  <si>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</si>
  <si>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</si>
  <si>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</si>
  <si>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</si>
  <si>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</si>
  <si>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</si>
  <si>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</si>
  <si>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</si>
  <si>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</si>
  <si>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</si>
  <si>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</si>
  <si>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</si>
  <si>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</si>
  <si>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</si>
  <si>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</si>
  <si>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</si>
  <si>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</si>
  <si>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</si>
  <si>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</si>
  <si>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</si>
  <si>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</si>
  <si>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</si>
  <si>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</si>
  <si>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</si>
  <si>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</si>
  <si>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</si>
  <si>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</si>
  <si>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</si>
  <si>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</si>
  <si>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</si>
  <si>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</si>
  <si>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</si>
  <si>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</si>
  <si>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</si>
  <si>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</si>
  <si>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</si>
  <si>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</si>
  <si>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</si>
  <si>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</si>
  <si>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</si>
  <si>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</si>
  <si>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</si>
  <si>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</si>
  <si>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</si>
  <si>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</si>
  <si>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</si>
  <si>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</si>
  <si>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</si>
  <si>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</si>
  <si>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</si>
  <si>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</si>
  <si>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</si>
  <si>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</si>
  <si>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</si>
  <si>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</si>
  <si>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</si>
  <si>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</si>
  <si>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</si>
  <si>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</si>
  <si>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</si>
  <si>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</si>
  <si>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</si>
  <si>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</si>
  <si>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</si>
  <si>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</si>
  <si>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</si>
  <si>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</si>
  <si>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</si>
  <si>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</si>
  <si>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</si>
  <si>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</si>
  <si>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</si>
  <si>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</si>
  <si>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</si>
  <si>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</si>
  <si>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</si>
  <si>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</si>
  <si>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</si>
  <si>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</si>
  <si>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</si>
  <si>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</si>
  <si>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</si>
  <si>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</si>
  <si>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</si>
  <si>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</si>
  <si>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</si>
  <si>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</si>
  <si>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</si>
  <si>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</si>
  <si>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</si>
  <si>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</si>
  <si>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</si>
  <si>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</si>
  <si>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</si>
  <si>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</si>
  <si>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</si>
  <si>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</si>
  <si>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</si>
  <si>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</si>
  <si>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</si>
  <si>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</si>
  <si>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</si>
  <si>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</si>
  <si>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</si>
  <si>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</si>
  <si>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</si>
  <si>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</si>
  <si>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</si>
  <si>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</si>
  <si>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</si>
  <si>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</si>
  <si>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</si>
  <si>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</si>
  <si>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</si>
  <si>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</si>
  <si>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</si>
  <si>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</si>
  <si>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</si>
  <si>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</si>
  <si>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</si>
  <si>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</si>
  <si>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</si>
  <si>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</si>
  <si>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</si>
  <si>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</si>
  <si>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</si>
  <si>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</si>
  <si>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</si>
  <si>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</si>
  <si>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</si>
  <si>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</si>
  <si>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</si>
  <si>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</si>
  <si>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</si>
  <si>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</si>
  <si>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</si>
  <si>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</si>
  <si>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</si>
  <si>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</si>
  <si>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</si>
  <si>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</si>
  <si>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</si>
  <si>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</si>
  <si>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</si>
  <si>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</si>
  <si>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</si>
  <si>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</si>
  <si>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</si>
  <si>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</si>
  <si>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</si>
  <si>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</si>
  <si>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</si>
  <si>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</si>
  <si>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</si>
  <si>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</si>
  <si>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</si>
  <si>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</si>
  <si>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</si>
  <si>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</si>
  <si>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</si>
  <si>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</si>
  <si>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</si>
  <si>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</si>
  <si>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</si>
  <si>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</si>
  <si>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</si>
  <si>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</si>
  <si>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</si>
  <si>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</si>
  <si>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</si>
  <si>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</si>
  <si>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</si>
  <si>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</si>
  <si>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</si>
  <si>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</si>
  <si>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</si>
  <si>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</si>
  <si>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</si>
  <si>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</si>
  <si>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</si>
  <si>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</si>
  <si>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</si>
  <si>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</si>
  <si>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</si>
  <si>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</si>
  <si>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</si>
  <si>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</si>
  <si>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</si>
  <si>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</si>
  <si>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</si>
  <si>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</si>
  <si>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</si>
  <si>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</si>
  <si>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</si>
  <si>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</si>
  <si>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</si>
  <si>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</si>
  <si>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</si>
  <si>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</si>
  <si>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</si>
  <si>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</si>
  <si>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</si>
  <si>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</si>
  <si>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</si>
  <si>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</si>
  <si>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</si>
  <si>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</si>
  <si>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</si>
  <si>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</si>
  <si>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</si>
  <si>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</si>
  <si>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</si>
  <si>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</si>
  <si>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</si>
  <si>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</si>
  <si>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</si>
  <si>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</si>
  <si>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</si>
  <si>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</si>
  <si>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</si>
  <si>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</si>
  <si>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</si>
  <si>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</si>
  <si>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</si>
  <si>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</si>
  <si>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</si>
  <si>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</si>
  <si>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</si>
  <si>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</si>
  <si>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</si>
  <si>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</si>
  <si>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</si>
  <si>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</si>
  <si>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</si>
  <si>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</si>
  <si>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</si>
  <si>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</si>
  <si>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</si>
  <si>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</si>
  <si>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</si>
  <si>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</si>
  <si>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</si>
  <si>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</si>
  <si>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</si>
  <si>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</si>
  <si>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</si>
  <si>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</si>
  <si>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</si>
  <si>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</si>
  <si>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</si>
  <si>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</si>
  <si>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</si>
  <si>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</si>
  <si>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</si>
  <si>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</si>
  <si>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</si>
  <si>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</si>
  <si>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</si>
  <si>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</si>
  <si>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</si>
  <si>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</si>
  <si>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</si>
  <si>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</si>
  <si>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</si>
  <si>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</si>
  <si>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</si>
  <si>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</si>
  <si>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</si>
  <si>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</si>
  <si>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</si>
  <si>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</si>
  <si>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</si>
  <si>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</si>
  <si>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</si>
  <si>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</si>
  <si>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</si>
  <si>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</si>
  <si>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</si>
  <si>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</si>
  <si>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</si>
  <si>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</si>
  <si>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</si>
  <si>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</si>
  <si>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</si>
  <si>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</si>
  <si>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</si>
  <si>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</si>
  <si>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</si>
  <si>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</si>
  <si>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</si>
  <si>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</si>
  <si>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</si>
  <si>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</si>
  <si>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</si>
  <si>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</si>
  <si>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</si>
  <si>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</si>
  <si>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</si>
  <si>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</si>
  <si>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</si>
  <si>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</si>
  <si>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</si>
  <si>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</si>
  <si>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</si>
  <si>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</si>
  <si>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</si>
  <si>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</si>
  <si>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</si>
  <si>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</si>
  <si>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</si>
  <si>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</si>
  <si>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</si>
  <si>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</si>
  <si>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</si>
  <si>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</si>
  <si>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</si>
  <si>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</si>
  <si>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</si>
  <si>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</si>
  <si>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</si>
  <si>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</si>
  <si>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</si>
  <si>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</si>
  <si>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</si>
  <si>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</si>
  <si>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</si>
  <si>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</si>
  <si>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</si>
  <si>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</si>
  <si>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</si>
  <si>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</si>
  <si>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</si>
  <si>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</si>
  <si>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</si>
  <si>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</si>
  <si>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</si>
  <si>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</si>
  <si>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</si>
  <si>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</si>
  <si>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</si>
  <si>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</si>
  <si>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</si>
  <si>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</si>
  <si>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</si>
  <si>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</si>
  <si>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</si>
  <si>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</si>
  <si>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</si>
  <si>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</si>
  <si>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</si>
  <si>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</si>
  <si>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</si>
  <si>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</si>
  <si>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</si>
  <si>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</si>
  <si>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</si>
  <si>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</si>
  <si>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</si>
  <si>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</si>
  <si>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</si>
  <si>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</si>
  <si>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</si>
  <si>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</si>
  <si>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</si>
  <si>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</si>
  <si>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</si>
  <si>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</si>
  <si>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</si>
  <si>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</si>
  <si>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</si>
  <si>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</si>
  <si>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</si>
  <si>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</si>
  <si>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</si>
  <si>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</si>
  <si>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</si>
  <si>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</si>
  <si>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</si>
  <si>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</si>
  <si>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</si>
  <si>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</si>
  <si>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</si>
  <si>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</si>
  <si>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</si>
  <si>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</si>
  <si>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</si>
  <si>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</si>
  <si>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</si>
  <si>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</si>
  <si>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</si>
  <si>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</si>
  <si>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</si>
  <si>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</si>
  <si>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</si>
  <si>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</si>
  <si>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</si>
  <si>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</si>
  <si>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</si>
  <si>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</si>
  <si>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</si>
  <si>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</si>
  <si>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</si>
  <si>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</si>
  <si>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</si>
  <si>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</si>
  <si>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</si>
  <si>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</si>
  <si>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</si>
  <si>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</si>
  <si>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</si>
  <si>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</si>
  <si>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</si>
  <si>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</si>
  <si>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</si>
  <si>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</si>
  <si>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</si>
  <si>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</si>
  <si>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</si>
  <si>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</si>
  <si>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</si>
  <si>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</si>
  <si>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</si>
  <si>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</si>
  <si>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</si>
  <si>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</si>
  <si>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</si>
  <si>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</si>
  <si>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</si>
  <si>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</si>
  <si>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</si>
  <si>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</si>
  <si>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</si>
  <si>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</si>
  <si>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</si>
  <si>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</si>
  <si>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</si>
  <si>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</si>
  <si>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</si>
  <si>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</si>
  <si>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</si>
  <si>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</si>
  <si>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</si>
  <si>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</si>
  <si>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</si>
  <si>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</si>
  <si>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</si>
  <si>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</si>
  <si>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</si>
  <si>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</si>
  <si>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</si>
  <si>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</si>
  <si>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</si>
  <si>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</si>
  <si>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</si>
  <si>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</si>
  <si>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</si>
  <si>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</si>
  <si>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</si>
  <si>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</si>
  <si>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</si>
  <si>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</si>
  <si>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</si>
  <si>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</si>
  <si>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</si>
  <si>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</si>
  <si>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</si>
  <si>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</si>
  <si>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</si>
  <si>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</si>
  <si>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</si>
  <si>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</si>
  <si>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</si>
  <si>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</si>
  <si>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</si>
  <si>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</si>
  <si>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</si>
  <si>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</si>
  <si>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</si>
  <si>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</si>
  <si>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</si>
  <si>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</si>
  <si>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</si>
  <si>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</si>
  <si>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</si>
  <si>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</si>
  <si>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</si>
  <si>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</si>
  <si>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</si>
  <si>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</si>
  <si>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</si>
  <si>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</si>
  <si>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</si>
  <si>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</si>
  <si>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</si>
  <si>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</si>
  <si>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</si>
  <si>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</si>
  <si>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</si>
  <si>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</si>
  <si>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</si>
  <si>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</si>
  <si>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</si>
  <si>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</si>
  <si>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</si>
  <si>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</si>
  <si>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</si>
  <si>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</si>
  <si>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</si>
  <si>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</si>
  <si>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</si>
  <si>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</si>
  <si>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</si>
  <si>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</si>
  <si>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</si>
  <si>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</si>
  <si>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</si>
  <si>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</si>
  <si>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</si>
  <si>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</si>
  <si>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</si>
  <si>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</si>
  <si>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</si>
  <si>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</si>
  <si>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</si>
  <si>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</si>
  <si>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</si>
  <si>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</si>
  <si>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</si>
  <si>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</si>
  <si>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</si>
  <si>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</si>
  <si>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</si>
  <si>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</si>
  <si>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</si>
  <si>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</si>
  <si>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</si>
  <si>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</si>
  <si>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</si>
  <si>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</si>
  <si>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</si>
  <si>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</si>
  <si>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</si>
  <si>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</si>
  <si>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</si>
  <si>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</si>
  <si>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</si>
  <si>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</si>
  <si>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</si>
  <si>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</si>
  <si>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</si>
  <si>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</si>
  <si>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</si>
  <si>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</si>
  <si>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</si>
  <si>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</si>
  <si>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</si>
  <si>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</si>
  <si>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</si>
  <si>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</si>
  <si>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</si>
  <si>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</si>
  <si>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</si>
  <si>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</si>
  <si>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</si>
  <si>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</si>
  <si>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</si>
  <si>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</si>
  <si>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</si>
  <si>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</si>
  <si>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</si>
  <si>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</si>
  <si>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</si>
  <si>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</si>
  <si>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</si>
  <si>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</si>
  <si>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</si>
  <si>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</si>
  <si>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</si>
  <si>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</si>
  <si>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</si>
  <si>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</si>
  <si>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</si>
  <si>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</si>
  <si>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</si>
  <si>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</si>
  <si>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</si>
  <si>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</si>
  <si>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</si>
  <si>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</si>
  <si>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</si>
  <si>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</si>
  <si>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</si>
  <si>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</si>
  <si>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</si>
  <si>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</si>
  <si>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</si>
  <si>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</si>
  <si>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</si>
  <si>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</si>
  <si>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</si>
  <si>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</si>
  <si>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</si>
  <si>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</si>
  <si>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</si>
  <si>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</si>
  <si>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</si>
  <si>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</si>
  <si>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</si>
  <si>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</si>
  <si>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</si>
  <si>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</si>
  <si>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</si>
  <si>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</si>
  <si>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</si>
  <si>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</si>
  <si>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</si>
  <si>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</si>
  <si>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</si>
  <si>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</si>
  <si>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</si>
  <si>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</si>
  <si>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</si>
  <si>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</si>
  <si>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</si>
  <si>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</si>
  <si>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</si>
  <si>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</si>
  <si>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</si>
  <si>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</si>
  <si>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</si>
  <si>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</si>
  <si>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</si>
  <si>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</si>
  <si>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</si>
  <si>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</si>
  <si>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</si>
  <si>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</si>
  <si>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</si>
  <si>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</si>
  <si>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</si>
  <si>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</si>
  <si>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</si>
  <si>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</si>
  <si>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</si>
  <si>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</si>
  <si>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</si>
  <si>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</si>
  <si>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</si>
  <si>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</si>
  <si>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</si>
  <si>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</si>
  <si>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</si>
  <si>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</si>
  <si>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</si>
  <si>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</si>
  <si>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</si>
  <si>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</si>
  <si>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</si>
  <si>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</si>
  <si>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</si>
  <si>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</si>
  <si>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</si>
  <si>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</si>
  <si>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</si>
  <si>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</si>
  <si>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</si>
  <si>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</si>
  <si>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</si>
  <si>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</si>
  <si>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</si>
  <si>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</si>
  <si>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</si>
  <si>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</si>
  <si>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</si>
  <si>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</si>
  <si>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</si>
  <si>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</si>
  <si>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</si>
  <si>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</si>
  <si>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</si>
  <si>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</si>
  <si>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</si>
  <si>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</si>
  <si>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</si>
  <si>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</si>
  <si>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</si>
  <si>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</si>
  <si>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</si>
  <si>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</si>
  <si>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</si>
  <si>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</si>
  <si>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</si>
  <si>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</si>
  <si>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</si>
  <si>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</si>
  <si>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</si>
  <si>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</si>
  <si>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</si>
  <si>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</si>
  <si>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</si>
  <si>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</si>
  <si>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</si>
  <si>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</si>
  <si>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</si>
  <si>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</si>
  <si>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</si>
  <si>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</si>
  <si>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</si>
  <si>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</si>
  <si>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</si>
  <si>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</si>
  <si>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</si>
  <si>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</si>
  <si>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</si>
  <si>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</si>
  <si>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</si>
  <si>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</si>
  <si>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</si>
  <si>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</si>
  <si>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</si>
  <si>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</si>
  <si>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</si>
  <si>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</si>
  <si>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</si>
  <si>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</si>
  <si>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</si>
  <si>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</si>
  <si>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</si>
  <si>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</si>
  <si>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</si>
  <si>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</si>
  <si>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</si>
  <si>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</si>
  <si>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</si>
  <si>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</si>
  <si>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</si>
  <si>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</si>
  <si>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</si>
  <si>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</si>
  <si>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</si>
  <si>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</si>
  <si>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</si>
  <si>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</si>
  <si>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</si>
  <si>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</si>
  <si>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</si>
  <si>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</si>
  <si>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</si>
  <si>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</si>
  <si>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</si>
  <si>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</si>
  <si>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</si>
  <si>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</si>
  <si>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</si>
  <si>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</si>
  <si>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</si>
  <si>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</si>
  <si>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</si>
  <si>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</si>
  <si>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</si>
  <si>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</si>
  <si>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</si>
  <si>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</si>
  <si>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</si>
  <si>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</si>
  <si>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</si>
  <si>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</si>
  <si>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</si>
  <si>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</si>
  <si>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</si>
  <si>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</si>
  <si>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</si>
  <si>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</si>
  <si>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</si>
  <si>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</si>
  <si>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</si>
  <si>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</si>
  <si>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</si>
  <si>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</si>
  <si>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</si>
  <si>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</si>
  <si>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</si>
  <si>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</si>
  <si>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</si>
  <si>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</si>
  <si>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</si>
  <si>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</si>
  <si>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</si>
  <si>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</si>
  <si>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</si>
  <si>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</si>
  <si>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</si>
  <si>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</si>
  <si>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</si>
  <si>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</si>
  <si>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</si>
  <si>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</si>
  <si>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</si>
  <si>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</si>
  <si>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</si>
  <si>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</si>
  <si>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</si>
  <si>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</si>
  <si>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</si>
  <si>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</si>
  <si>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</si>
  <si>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</si>
  <si>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</si>
  <si>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</si>
  <si>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</si>
  <si>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</si>
  <si>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</si>
  <si>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</si>
  <si>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</si>
  <si>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</si>
  <si>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</si>
  <si>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</si>
  <si>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</si>
  <si>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</si>
  <si>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</si>
  <si>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</si>
  <si>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</si>
  <si>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</si>
  <si>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</si>
  <si>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</si>
  <si>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</si>
  <si>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</si>
  <si>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</si>
  <si>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</si>
  <si>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</si>
  <si>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</si>
  <si>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</si>
  <si>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</si>
  <si>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</si>
  <si>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</si>
  <si>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</si>
  <si>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</si>
  <si>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</si>
  <si>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</si>
  <si>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</si>
  <si>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</si>
  <si>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</si>
  <si>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</si>
  <si>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</si>
  <si>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</si>
  <si>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</si>
  <si>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</si>
  <si>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</si>
  <si>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</si>
  <si>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</si>
  <si>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</si>
  <si>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</si>
  <si>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</si>
  <si>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</si>
  <si>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</si>
  <si>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</si>
  <si>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</si>
  <si>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</si>
  <si>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</si>
  <si>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</si>
  <si>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</si>
  <si>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</si>
  <si>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</si>
  <si>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</si>
  <si>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</si>
  <si>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</si>
  <si>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</si>
  <si>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</si>
  <si>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</si>
  <si>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</si>
  <si>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</si>
  <si>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</si>
  <si>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</si>
  <si>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</si>
  <si>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</si>
  <si>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</si>
  <si>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</si>
  <si>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</si>
  <si>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</si>
  <si>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</si>
  <si>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</si>
  <si>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</si>
  <si>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</si>
  <si>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</si>
  <si>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</si>
  <si>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</si>
  <si>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</si>
  <si>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</si>
  <si>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</si>
  <si>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</si>
  <si>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</si>
  <si>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</si>
  <si>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</si>
  <si>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</si>
  <si>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</si>
  <si>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</si>
  <si>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</si>
  <si>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</si>
  <si>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</si>
  <si>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</si>
  <si>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</si>
  <si>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</si>
  <si>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</si>
  <si>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</si>
  <si>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</si>
  <si>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</si>
  <si>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</si>
  <si>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</si>
  <si>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</si>
  <si>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</si>
  <si>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</si>
  <si>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</si>
  <si>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</si>
  <si>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</si>
  <si>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</si>
  <si>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</si>
  <si>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</si>
  <si>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</si>
  <si>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</si>
  <si>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</si>
  <si>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</si>
  <si>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</si>
  <si>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</si>
  <si>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</si>
  <si>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</si>
  <si>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</si>
  <si>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</si>
  <si>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</si>
  <si>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</si>
  <si>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</si>
  <si>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</si>
  <si>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</si>
  <si>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</si>
  <si>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</si>
  <si>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</si>
  <si>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</si>
  <si>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</si>
  <si>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</si>
  <si>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</si>
  <si>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</si>
  <si>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</si>
  <si>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</si>
  <si>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</si>
  <si>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</si>
  <si>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</si>
  <si>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</si>
  <si>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</si>
  <si>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</si>
  <si>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</si>
  <si>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</si>
  <si>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</si>
  <si>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</si>
  <si>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</si>
  <si>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</si>
  <si>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</si>
  <si>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</si>
  <si>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</si>
  <si>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</si>
  <si>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</si>
  <si>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</si>
  <si>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</si>
  <si>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</si>
  <si>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</si>
  <si>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</si>
  <si>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</si>
  <si>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</si>
  <si>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</si>
  <si>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</si>
  <si>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</si>
  <si>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</si>
  <si>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</si>
  <si>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</si>
  <si>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</si>
  <si>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</si>
  <si>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</si>
  <si>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</si>
  <si>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</si>
  <si>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</si>
  <si>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</si>
  <si>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</si>
  <si>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</si>
  <si>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</si>
  <si>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</si>
  <si>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</si>
  <si>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</si>
  <si>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</si>
  <si>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</si>
  <si>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</si>
  <si>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</si>
  <si>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</si>
  <si>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</si>
  <si>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</si>
  <si>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</si>
  <si>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</si>
  <si>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</si>
  <si>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</si>
  <si>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</si>
  <si>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</si>
  <si>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</si>
  <si>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</si>
  <si>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</si>
  <si>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</si>
  <si>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</si>
  <si>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</si>
  <si>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</si>
  <si>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</si>
  <si>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</si>
  <si>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</si>
  <si>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</si>
  <si>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</si>
  <si>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</si>
  <si>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</si>
  <si>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</si>
  <si>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</si>
  <si>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</si>
  <si>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</si>
  <si>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</si>
  <si>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</si>
  <si>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</si>
  <si>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</si>
  <si>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</si>
  <si>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</si>
  <si>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</si>
  <si>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</si>
  <si>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</si>
  <si>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</si>
  <si>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</si>
  <si>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</si>
  <si>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</si>
  <si>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</si>
  <si>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</si>
  <si>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</si>
  <si>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</si>
  <si>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</si>
  <si>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</si>
  <si>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</si>
  <si>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</si>
  <si>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</si>
  <si>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</si>
  <si>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</si>
  <si>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</si>
  <si>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</si>
  <si>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</si>
  <si>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</si>
  <si>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</si>
  <si>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</si>
  <si>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</si>
  <si>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</si>
  <si>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</si>
  <si>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</si>
  <si>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</si>
  <si>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</si>
  <si>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</si>
  <si>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</si>
  <si>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</si>
  <si>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</si>
  <si>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</si>
  <si>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</si>
  <si>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</si>
  <si>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</si>
  <si>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</si>
  <si>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</si>
  <si>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</si>
  <si>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</si>
  <si>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</si>
  <si>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</si>
  <si>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</si>
  <si>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</si>
  <si>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</si>
  <si>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</si>
  <si>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</si>
  <si>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</si>
  <si>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</si>
  <si>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</si>
  <si>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</si>
  <si>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</si>
  <si>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</si>
  <si>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</si>
  <si>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</si>
  <si>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</si>
  <si>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</si>
  <si>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</si>
  <si>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</si>
  <si>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</si>
  <si>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</si>
  <si>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</si>
  <si>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</si>
  <si>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</si>
  <si>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</si>
  <si>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</si>
  <si>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</si>
  <si>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</si>
  <si>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</si>
  <si>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</si>
  <si>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</si>
  <si>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</si>
  <si>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</si>
  <si>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</si>
  <si>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</si>
  <si>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</si>
  <si>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</si>
  <si>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</si>
  <si>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</si>
  <si>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</si>
  <si>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</si>
  <si>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</si>
  <si>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</si>
  <si>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</si>
  <si>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</si>
  <si>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</si>
  <si>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</si>
  <si>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</si>
  <si>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</si>
  <si>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</si>
  <si>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</si>
  <si>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</si>
  <si>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</si>
  <si>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</si>
  <si>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</si>
  <si>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</si>
  <si>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</si>
  <si>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</si>
  <si>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</si>
  <si>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</si>
  <si>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</si>
  <si>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</si>
  <si>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</si>
  <si>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</si>
  <si>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</si>
  <si>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</si>
  <si>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</si>
  <si>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</si>
  <si>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</si>
  <si>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</si>
  <si>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</si>
  <si>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</si>
  <si>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</si>
  <si>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</si>
  <si>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</si>
  <si>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</si>
  <si>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</si>
  <si>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</si>
  <si>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</si>
  <si>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</si>
  <si>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</si>
  <si>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</si>
  <si>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</si>
  <si>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</si>
  <si>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</si>
  <si>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</si>
  <si>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</si>
  <si>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</si>
  <si>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</si>
  <si>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</si>
  <si>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</si>
  <si>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</si>
  <si>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</si>
  <si>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</si>
  <si>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</si>
  <si>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</si>
  <si>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</si>
  <si>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</si>
  <si>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</si>
  <si>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</si>
  <si>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</si>
  <si>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</si>
  <si>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</si>
  <si>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</si>
  <si>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</si>
  <si>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</si>
  <si>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</si>
  <si>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</si>
  <si>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</si>
  <si>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</si>
  <si>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</si>
  <si>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</si>
  <si>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</si>
  <si>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</si>
  <si>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</si>
  <si>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</si>
  <si>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</si>
  <si>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</si>
  <si>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</si>
  <si>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</si>
  <si>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</si>
  <si>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</si>
  <si>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</si>
  <si>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</si>
  <si>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</si>
  <si>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</si>
  <si>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</si>
  <si>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</si>
  <si>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</si>
  <si>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</si>
  <si>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</si>
  <si>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</si>
  <si>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</si>
  <si>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</si>
  <si>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</si>
  <si>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</si>
  <si>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</si>
  <si>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</si>
  <si>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</si>
  <si>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</si>
  <si>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</si>
  <si>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</si>
  <si>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</si>
  <si>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</si>
  <si>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</si>
  <si>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</si>
  <si>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</si>
  <si>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</si>
  <si>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</si>
  <si>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</si>
  <si>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</si>
  <si>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</si>
  <si>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</si>
  <si>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</si>
  <si>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</si>
  <si>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</si>
  <si>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</si>
  <si>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</si>
  <si>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</si>
  <si>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</si>
  <si>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</si>
  <si>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</si>
  <si>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</si>
  <si>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</si>
  <si>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</si>
  <si>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</si>
  <si>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</si>
  <si>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</si>
  <si>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</si>
  <si>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</si>
  <si>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</si>
  <si>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</si>
  <si>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</si>
  <si>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</si>
  <si>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</si>
  <si>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</si>
  <si>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</si>
  <si>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</si>
  <si>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</si>
  <si>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</si>
  <si>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</si>
  <si>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</si>
  <si>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</si>
  <si>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</si>
  <si>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</si>
  <si>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</si>
  <si>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</si>
  <si>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</si>
  <si>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</si>
  <si>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</si>
  <si>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</si>
  <si>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</si>
  <si>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</si>
  <si>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</si>
  <si>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</si>
  <si>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</si>
  <si>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</si>
  <si>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</si>
  <si>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</si>
  <si>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</si>
  <si>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</si>
  <si>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</si>
  <si>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</si>
  <si>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</si>
  <si>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</si>
  <si>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</si>
  <si>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</si>
  <si>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</si>
  <si>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</si>
  <si>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</si>
  <si>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</si>
  <si>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</si>
  <si>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</si>
  <si>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</si>
  <si>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</si>
  <si>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</si>
  <si>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</si>
  <si>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</si>
  <si>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</si>
  <si>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</si>
  <si>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</si>
  <si>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</si>
  <si>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</si>
  <si>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</si>
  <si>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</si>
  <si>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</si>
  <si>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</si>
  <si>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</si>
  <si>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</si>
  <si>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</si>
  <si>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</si>
  <si>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</si>
  <si>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</si>
  <si>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</si>
  <si>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</si>
  <si>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</si>
  <si>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</si>
  <si>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</si>
  <si>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</si>
  <si>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</si>
  <si>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</si>
  <si>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</si>
  <si>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</si>
  <si>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</si>
  <si>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</si>
  <si>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</si>
  <si>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</si>
  <si>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</si>
  <si>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</si>
  <si>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</si>
  <si>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</si>
  <si>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</si>
  <si>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</si>
  <si>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</si>
  <si>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</si>
  <si>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</si>
  <si>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</si>
  <si>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</si>
  <si>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</si>
  <si>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</si>
  <si>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</si>
  <si>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</si>
  <si>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</si>
  <si>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</si>
  <si>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</si>
  <si>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</si>
  <si>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</si>
  <si>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</si>
  <si>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</si>
  <si>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</si>
  <si>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</si>
  <si>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</si>
  <si>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</si>
  <si>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</si>
  <si>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</si>
  <si>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</si>
  <si>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</si>
  <si>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</si>
  <si>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</si>
  <si>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</si>
  <si>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</si>
  <si>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</si>
  <si>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</si>
  <si>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</si>
  <si>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</si>
  <si>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</si>
  <si>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</si>
  <si>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</si>
  <si>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</si>
  <si>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</si>
  <si>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</si>
  <si>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</si>
  <si>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</si>
  <si>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</si>
  <si>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</si>
  <si>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</si>
  <si>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</si>
  <si>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</si>
  <si>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</si>
  <si>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</si>
  <si>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</si>
  <si>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</si>
  <si>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</si>
  <si>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</si>
  <si>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</si>
  <si>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</si>
  <si>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</si>
  <si>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</si>
  <si>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</si>
  <si>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</si>
  <si>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</si>
  <si>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</si>
  <si>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</si>
  <si>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</si>
  <si>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</si>
  <si>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</si>
  <si>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</si>
  <si>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</si>
  <si>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</si>
  <si>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</si>
  <si>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</si>
  <si>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</si>
  <si>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</si>
  <si>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</si>
  <si>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</si>
  <si>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</si>
  <si>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</si>
  <si>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</si>
  <si>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</si>
  <si>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</si>
  <si>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</si>
  <si>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</si>
  <si>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</si>
  <si>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</si>
  <si>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</si>
  <si>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</si>
  <si>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</si>
  <si>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</si>
  <si>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</si>
  <si>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</si>
  <si>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</si>
  <si>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</si>
  <si>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</si>
  <si>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</si>
  <si>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</si>
  <si>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</si>
  <si>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</si>
  <si>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</si>
  <si>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</si>
  <si>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</si>
  <si>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</si>
  <si>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</si>
  <si>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</si>
  <si>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</si>
  <si>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</si>
  <si>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</si>
  <si>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</si>
  <si>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</si>
  <si>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</si>
  <si>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</si>
  <si>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</si>
  <si>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</si>
  <si>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</si>
  <si>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</si>
  <si>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</si>
  <si>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</si>
  <si>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</si>
  <si>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</si>
  <si>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</si>
  <si>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</si>
  <si>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</si>
  <si>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</si>
  <si>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</si>
  <si>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</si>
  <si>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</si>
  <si>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</si>
  <si>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</si>
  <si>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</si>
  <si>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</si>
  <si>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</si>
  <si>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</si>
  <si>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</si>
  <si>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</si>
  <si>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</si>
  <si>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</si>
  <si>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</si>
  <si>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</si>
  <si>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</si>
  <si>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</si>
  <si>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</si>
  <si>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</si>
  <si>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</si>
  <si>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</si>
  <si>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</si>
  <si>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</si>
  <si>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</si>
  <si>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</si>
  <si>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</si>
  <si>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</si>
  <si>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</si>
  <si>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</si>
  <si>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</si>
  <si>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</si>
  <si>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</si>
  <si>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</si>
  <si>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</si>
  <si>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</si>
  <si>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</si>
  <si>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</si>
  <si>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</si>
  <si>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</si>
  <si>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</si>
  <si>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</si>
  <si>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</si>
  <si>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</si>
  <si>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</si>
  <si>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</si>
  <si>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</si>
  <si>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</si>
  <si>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</si>
  <si>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</si>
  <si>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</si>
  <si>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</si>
  <si>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</si>
  <si>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</si>
  <si>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</si>
  <si>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</si>
  <si>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</si>
  <si>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</si>
  <si>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</si>
  <si>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</si>
  <si>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</si>
  <si>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</si>
  <si>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</si>
  <si>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</si>
  <si>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</si>
  <si>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</si>
  <si>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</si>
  <si>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</si>
  <si>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</si>
  <si>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</si>
  <si>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</si>
  <si>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</si>
  <si>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</si>
  <si>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</si>
  <si>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</si>
  <si>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</si>
  <si>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</si>
  <si>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</si>
  <si>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</si>
  <si>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</si>
  <si>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</si>
  <si>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</si>
  <si>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</si>
  <si>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</si>
  <si>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</si>
  <si>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</si>
  <si>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</si>
  <si>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</si>
  <si>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</si>
  <si>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</si>
  <si>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</si>
  <si>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</si>
  <si>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</si>
  <si>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</si>
  <si>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</si>
  <si>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</si>
  <si>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</si>
  <si>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</si>
  <si>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</si>
  <si>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</si>
  <si>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</si>
  <si>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</si>
  <si>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</si>
  <si>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</si>
  <si>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</si>
  <si>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</si>
  <si>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</si>
  <si>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</si>
  <si>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</si>
  <si>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</si>
  <si>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</si>
  <si>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</si>
  <si>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</si>
  <si>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</si>
  <si>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</si>
  <si>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</si>
  <si>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</si>
  <si>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</si>
  <si>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</si>
  <si>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</si>
  <si>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</si>
  <si>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</si>
  <si>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</si>
  <si>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</si>
  <si>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</si>
  <si>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</si>
  <si>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</si>
  <si>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</si>
  <si>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</si>
  <si>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</si>
  <si>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</si>
  <si>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</si>
  <si>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</si>
  <si>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</si>
  <si>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</si>
  <si>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</si>
  <si>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</si>
  <si>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</si>
  <si>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</si>
  <si>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</si>
  <si>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</si>
  <si>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</si>
  <si>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</si>
  <si>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</si>
  <si>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</si>
  <si>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</si>
  <si>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</si>
  <si>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</si>
  <si>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</si>
  <si>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</si>
  <si>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</si>
  <si>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</si>
  <si>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</si>
  <si>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</si>
  <si>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</si>
  <si>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</si>
  <si>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</si>
  <si>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</si>
  <si>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</si>
  <si>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</si>
  <si>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</si>
  <si>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</si>
  <si>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</si>
  <si>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</si>
  <si>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</si>
  <si>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</si>
  <si>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</si>
  <si>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</si>
  <si>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</si>
  <si>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</si>
  <si>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</si>
  <si>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</si>
  <si>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</si>
  <si>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</si>
  <si>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</si>
  <si>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</si>
  <si>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</si>
  <si>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</si>
  <si>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</si>
  <si>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</si>
  <si>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</si>
  <si>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</si>
  <si>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</si>
  <si>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</si>
  <si>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</si>
  <si>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</si>
  <si>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</si>
  <si>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</si>
  <si>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</si>
  <si>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</si>
  <si>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</si>
  <si>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</si>
  <si>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</si>
  <si>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</si>
  <si>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</si>
  <si>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</si>
  <si>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</si>
  <si>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</si>
  <si>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</si>
  <si>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</si>
  <si>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</si>
  <si>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</si>
  <si>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</si>
  <si>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</si>
  <si>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</si>
  <si>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</si>
  <si>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</si>
  <si>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</si>
  <si>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</si>
  <si>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</si>
  <si>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</si>
  <si>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</si>
  <si>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</si>
  <si>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</si>
  <si>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</si>
  <si>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</si>
  <si>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</si>
  <si>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</si>
  <si>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</si>
  <si>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</si>
  <si>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</si>
  <si>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</si>
  <si>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</si>
  <si>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</si>
  <si>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</si>
  <si>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</si>
  <si>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</si>
  <si>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</si>
  <si>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</si>
  <si>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</si>
  <si>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</si>
  <si>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</si>
  <si>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</si>
  <si>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</si>
  <si>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</si>
  <si>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</si>
  <si>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</si>
  <si>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</si>
  <si>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</si>
  <si>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</si>
  <si>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</si>
  <si>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</si>
  <si>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</si>
  <si>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</si>
  <si>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</si>
  <si>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</si>
  <si>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</si>
  <si>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</si>
  <si>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</si>
  <si>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</si>
  <si>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</si>
  <si>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</si>
  <si>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</si>
  <si>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</si>
  <si>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</si>
  <si>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</si>
  <si>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</si>
  <si>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</si>
  <si>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</si>
  <si>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</si>
  <si>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</si>
  <si>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</si>
  <si>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</si>
  <si>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</si>
  <si>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</si>
  <si>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</si>
  <si>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</si>
  <si>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</si>
  <si>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</si>
  <si>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</si>
  <si>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</si>
  <si>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</si>
  <si>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</si>
  <si>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</si>
  <si>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</si>
  <si>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</si>
  <si>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</si>
  <si>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</si>
  <si>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</si>
  <si>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</si>
  <si>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</si>
  <si>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</si>
  <si>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</si>
  <si>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</si>
  <si>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</si>
  <si>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</si>
  <si>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</si>
  <si>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</si>
  <si>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</si>
  <si>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</si>
  <si>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</si>
  <si>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</si>
  <si>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</si>
  <si>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</si>
  <si>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</si>
  <si>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</si>
  <si>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</si>
  <si>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</si>
  <si>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</si>
  <si>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</si>
  <si>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</si>
  <si>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</si>
  <si>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</si>
  <si>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</si>
  <si>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</si>
  <si>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</si>
  <si>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</si>
  <si>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</si>
  <si>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</si>
  <si>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</si>
  <si>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</si>
  <si>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</si>
  <si>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</si>
  <si>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</si>
  <si>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</si>
  <si>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</si>
  <si>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</si>
  <si>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</si>
  <si>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</si>
  <si>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</si>
  <si>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</si>
  <si>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</si>
  <si>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</si>
  <si>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</si>
  <si>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</si>
  <si>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</si>
  <si>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</si>
  <si>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</si>
  <si>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</si>
  <si>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</si>
  <si>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</si>
  <si>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</si>
  <si>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</si>
  <si>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</si>
  <si>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</si>
  <si>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</si>
  <si>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</si>
  <si>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</si>
  <si>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</si>
  <si>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</si>
  <si>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</si>
  <si>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</si>
  <si>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</si>
  <si>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</si>
  <si>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</si>
  <si>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</si>
  <si>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</si>
  <si>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</si>
  <si>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</si>
  <si>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</si>
  <si>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</si>
  <si>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</si>
  <si>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</si>
  <si>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</si>
  <si>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</si>
  <si>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</si>
  <si>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</si>
  <si>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</si>
  <si>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</si>
  <si>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</si>
  <si>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</si>
  <si>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</si>
  <si>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</si>
  <si>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</si>
  <si>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</si>
  <si>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</si>
  <si>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</si>
  <si>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</si>
  <si>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</si>
  <si>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</si>
  <si>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</si>
  <si>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</si>
  <si>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</si>
  <si>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</si>
  <si>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</si>
  <si>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</si>
  <si>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</si>
  <si>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</si>
  <si>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</si>
  <si>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</si>
  <si>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</si>
  <si>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</si>
  <si>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</si>
  <si>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</si>
  <si>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</si>
  <si>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</si>
  <si>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</si>
  <si>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</si>
  <si>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</si>
  <si>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</si>
  <si>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</si>
  <si>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</si>
  <si>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</si>
  <si>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</si>
  <si>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</si>
  <si>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</si>
  <si>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</si>
  <si>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</si>
  <si>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</si>
  <si>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</si>
  <si>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</si>
  <si>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</si>
  <si>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</si>
  <si>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</si>
  <si>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</si>
  <si>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</si>
  <si>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</si>
  <si>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</si>
  <si>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</si>
  <si>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</si>
  <si>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</si>
  <si>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</si>
  <si>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</si>
  <si>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</si>
  <si>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</si>
  <si>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</si>
  <si>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</si>
  <si>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</si>
  <si>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</si>
  <si>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</si>
  <si>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</si>
  <si>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</si>
  <si>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</si>
  <si>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</si>
  <si>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</si>
  <si>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</si>
  <si>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</si>
  <si>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</si>
  <si>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</si>
  <si>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</si>
  <si>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</si>
  <si>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</si>
  <si>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</si>
  <si>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</si>
  <si>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</si>
  <si>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</si>
  <si>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</si>
  <si>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</si>
  <si>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</si>
  <si>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</si>
  <si>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</si>
  <si>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</si>
  <si>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</si>
  <si>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</si>
  <si>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</si>
  <si>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</si>
  <si>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</si>
  <si>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</si>
  <si>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</si>
  <si>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</si>
  <si>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</si>
  <si>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</si>
  <si>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</si>
  <si>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</si>
  <si>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</si>
  <si>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</si>
  <si>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</si>
  <si>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</si>
  <si>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</si>
  <si>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</si>
  <si>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</si>
  <si>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</si>
  <si>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</si>
  <si>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</si>
  <si>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</si>
  <si>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</si>
  <si>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</si>
  <si>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</si>
  <si>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</si>
  <si>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</si>
  <si>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</si>
  <si>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</si>
  <si>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</si>
  <si>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</si>
  <si>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</si>
  <si>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</si>
  <si>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</si>
  <si>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</si>
  <si>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</si>
  <si>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</si>
  <si>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</si>
  <si>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</si>
  <si>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</si>
  <si>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</si>
  <si>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</si>
  <si>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</si>
  <si>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</si>
  <si>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</si>
  <si>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</si>
  <si>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</si>
  <si>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</si>
  <si>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</si>
  <si>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</si>
  <si>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</si>
  <si>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</si>
  <si>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</si>
  <si>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</si>
  <si>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</si>
  <si>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</si>
  <si>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</si>
  <si>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</si>
  <si>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</si>
  <si>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</si>
  <si>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</si>
  <si>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</si>
  <si>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</si>
  <si>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</si>
  <si>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</si>
  <si>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</si>
  <si>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</si>
  <si>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</si>
  <si>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</si>
  <si>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</si>
  <si>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</si>
  <si>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</si>
  <si>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</si>
  <si>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</si>
  <si>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</si>
  <si>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</si>
  <si>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</si>
  <si>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</si>
  <si>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</si>
  <si>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</si>
  <si>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</si>
  <si>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</si>
  <si>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</si>
  <si>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</si>
  <si>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</si>
  <si>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</si>
  <si>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</si>
  <si>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</si>
  <si>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</si>
  <si>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</si>
  <si>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</si>
  <si>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</si>
  <si>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</si>
  <si>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</si>
  <si>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</si>
  <si>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</si>
  <si>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</si>
  <si>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</si>
  <si>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</si>
  <si>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</si>
  <si>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</si>
  <si>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</si>
  <si>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</si>
  <si>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</si>
  <si>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</si>
  <si>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</si>
  <si>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</si>
  <si>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</si>
  <si>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</si>
  <si>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</si>
  <si>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</si>
  <si>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</si>
  <si>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</si>
  <si>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</si>
  <si>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</si>
  <si>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</si>
  <si>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</si>
  <si>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</si>
  <si>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</si>
  <si>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</si>
  <si>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</si>
  <si>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</si>
  <si>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</si>
  <si>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</si>
  <si>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</si>
  <si>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</si>
  <si>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</si>
  <si>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</si>
  <si>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</si>
  <si>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</si>
  <si>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</si>
  <si>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</si>
  <si>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</si>
  <si>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</si>
  <si>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</si>
  <si>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</si>
  <si>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</si>
  <si>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</si>
  <si>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</si>
  <si>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</si>
  <si>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</si>
  <si>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</si>
  <si>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</si>
  <si>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</si>
  <si>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</si>
  <si>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</si>
  <si>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</si>
  <si>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</si>
  <si>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</si>
  <si>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</si>
  <si>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</si>
  <si>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</si>
  <si>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</si>
  <si>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</si>
  <si>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</si>
  <si>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</si>
  <si>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</si>
  <si>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</si>
  <si>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</si>
  <si>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</si>
  <si>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</si>
  <si>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</si>
  <si>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</si>
  <si>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</si>
  <si>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</si>
  <si>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</si>
  <si>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</si>
  <si>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</si>
  <si>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</si>
  <si>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</si>
  <si>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</si>
  <si>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</si>
  <si>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</si>
  <si>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</si>
  <si>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</si>
  <si>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</si>
  <si>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</si>
  <si>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</si>
  <si>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</si>
  <si>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</si>
  <si>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</si>
  <si>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</si>
  <si>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</si>
  <si>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</si>
  <si>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</si>
  <si>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</si>
  <si>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</si>
  <si>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</si>
  <si>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</si>
  <si>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</si>
  <si>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</si>
  <si>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</si>
  <si>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</si>
  <si>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</si>
  <si>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</si>
  <si>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</si>
  <si>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</si>
  <si>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</si>
  <si>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</si>
  <si>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</si>
  <si>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</si>
  <si>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</si>
  <si>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</si>
  <si>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</si>
  <si>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</si>
  <si>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</si>
  <si>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</si>
  <si>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</si>
  <si>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</si>
  <si>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</si>
  <si>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</si>
  <si>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</si>
  <si>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</si>
  <si>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</si>
  <si>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</si>
  <si>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</si>
  <si>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</si>
  <si>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</si>
  <si>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</si>
  <si>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</si>
  <si>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</si>
  <si>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</si>
  <si>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</si>
  <si>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</si>
  <si>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</si>
  <si>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</si>
  <si>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</si>
  <si>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</si>
  <si>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</si>
  <si>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</si>
  <si>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</si>
  <si>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</si>
  <si>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</si>
  <si>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</si>
  <si>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</si>
  <si>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</si>
  <si>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</si>
  <si>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</si>
  <si>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</si>
  <si>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</si>
  <si>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</si>
  <si>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</si>
  <si>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</si>
  <si>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</si>
  <si>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</si>
  <si>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</si>
  <si>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</si>
  <si>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</si>
  <si>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</si>
  <si>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</si>
  <si>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</si>
  <si>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</si>
  <si>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</si>
  <si>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</si>
  <si>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</si>
  <si>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</si>
  <si>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</si>
  <si>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</si>
  <si>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</si>
  <si>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</si>
  <si>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</si>
  <si>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</si>
  <si>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</si>
  <si>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</si>
  <si>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</si>
  <si>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</si>
  <si>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</si>
  <si>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</si>
  <si>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</si>
  <si>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</si>
  <si>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</si>
  <si>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</si>
  <si>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</si>
  <si>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</si>
  <si>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</si>
  <si>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</si>
  <si>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</si>
  <si>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</si>
  <si>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</si>
  <si>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</si>
  <si>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</si>
  <si>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</si>
  <si>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</si>
  <si>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</si>
  <si>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</si>
  <si>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</si>
  <si>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</si>
  <si>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</si>
  <si>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</si>
  <si>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</si>
  <si>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</si>
  <si>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</si>
  <si>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</si>
  <si>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</si>
  <si>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</si>
  <si>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</si>
  <si>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</si>
  <si>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</si>
  <si>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</si>
  <si>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</si>
  <si>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</si>
  <si>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</si>
  <si>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</si>
  <si>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</si>
  <si>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</si>
  <si>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</si>
  <si>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</si>
  <si>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</si>
  <si>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</si>
  <si>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</si>
  <si>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</si>
  <si>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</si>
  <si>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</si>
  <si>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</si>
  <si>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</si>
  <si>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</si>
  <si>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</si>
  <si>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</si>
  <si>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</si>
  <si>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</si>
  <si>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</si>
  <si>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</si>
  <si>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</si>
  <si>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</si>
  <si>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</si>
  <si>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</si>
  <si>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</si>
  <si>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</si>
  <si>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</si>
  <si>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</si>
  <si>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</si>
  <si>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</si>
  <si>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</si>
  <si>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</si>
  <si>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</si>
  <si>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</si>
  <si>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</si>
  <si>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</si>
  <si>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</si>
  <si>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</si>
  <si>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</si>
  <si>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</si>
  <si>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</si>
  <si>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</si>
  <si>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</si>
  <si>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</si>
  <si>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</si>
  <si>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</si>
  <si>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</si>
  <si>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</si>
  <si>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</si>
  <si>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</si>
  <si>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</si>
  <si>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</si>
  <si>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</si>
  <si>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</si>
  <si>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</si>
  <si>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</si>
  <si>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</si>
  <si>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</si>
  <si>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</si>
  <si>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</si>
  <si>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</si>
  <si>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</si>
  <si>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</si>
  <si>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</si>
  <si>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</si>
  <si>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</si>
  <si>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</si>
  <si>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</si>
  <si>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</si>
  <si>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</si>
  <si>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</si>
  <si>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</si>
  <si>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</si>
  <si>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</si>
  <si>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</si>
  <si>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</si>
  <si>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</si>
  <si>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</si>
  <si>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</si>
  <si>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</si>
  <si>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</si>
  <si>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</si>
  <si>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</si>
  <si>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</si>
  <si>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</si>
  <si>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</si>
  <si>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</si>
  <si>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</si>
  <si>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</si>
  <si>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</si>
  <si>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</si>
  <si>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</si>
  <si>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</si>
  <si>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</si>
  <si>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</si>
  <si>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</si>
  <si>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</si>
  <si>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</si>
  <si>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</si>
  <si>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</si>
  <si>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</si>
  <si>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</si>
  <si>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</si>
  <si>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</si>
  <si>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</si>
  <si>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</si>
  <si>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</si>
  <si>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</si>
  <si>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</si>
  <si>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</si>
  <si>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</si>
  <si>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</si>
  <si>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</si>
  <si>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</si>
  <si>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</si>
  <si>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</si>
  <si>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</si>
  <si>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</si>
  <si>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</si>
  <si>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</si>
  <si>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</si>
  <si>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</si>
  <si>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</si>
  <si>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</si>
  <si>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</si>
  <si>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</si>
  <si>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</si>
  <si>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</si>
  <si>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</si>
  <si>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</si>
  <si>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</si>
  <si>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</si>
  <si>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</si>
  <si>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</si>
  <si>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</si>
  <si>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</si>
  <si>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</si>
  <si>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</si>
  <si>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</si>
  <si>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</si>
  <si>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</si>
  <si>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</si>
  <si>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</si>
  <si>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</si>
  <si>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</si>
  <si>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</si>
  <si>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</si>
  <si>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</si>
  <si>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</si>
  <si>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</si>
  <si>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</si>
  <si>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</si>
  <si>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</si>
  <si>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</si>
  <si>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</si>
  <si>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</si>
  <si>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</si>
  <si>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</si>
  <si>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</si>
  <si>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</si>
  <si>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</si>
  <si>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</si>
  <si>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</si>
  <si>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</si>
  <si>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</si>
  <si>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</si>
  <si>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</si>
  <si>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</si>
  <si>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</si>
  <si>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</si>
  <si>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</si>
  <si>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</si>
  <si>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</si>
  <si>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</si>
  <si>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</si>
  <si>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</si>
  <si>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</si>
  <si>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</si>
  <si>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</si>
  <si>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</si>
  <si>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</si>
  <si>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</si>
  <si>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</si>
  <si>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</si>
  <si>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</si>
  <si>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</si>
  <si>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</si>
  <si>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</si>
  <si>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</si>
  <si>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</si>
  <si>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</si>
  <si>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</si>
  <si>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</si>
  <si>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</si>
  <si>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</si>
  <si>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</si>
  <si>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</si>
  <si>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</si>
  <si>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</si>
  <si>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</si>
  <si>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</si>
  <si>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</si>
  <si>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</si>
  <si>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</si>
  <si>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</si>
  <si>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</si>
  <si>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</si>
  <si>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</si>
  <si>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</si>
  <si>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</si>
  <si>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</si>
  <si>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</si>
  <si>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</si>
  <si>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</si>
  <si>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</si>
  <si>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</si>
  <si>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</si>
  <si>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</si>
  <si>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</si>
  <si>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</si>
  <si>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</si>
  <si>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</si>
  <si>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</si>
  <si>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</si>
  <si>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</si>
  <si>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</si>
  <si>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</si>
  <si>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</si>
  <si>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</si>
  <si>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</si>
  <si>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</si>
  <si>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</si>
  <si>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</si>
  <si>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</si>
  <si>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</si>
  <si>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</si>
  <si>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</si>
  <si>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</si>
  <si>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</si>
  <si>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</si>
  <si>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</si>
  <si>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</si>
  <si>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</si>
  <si>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</si>
  <si>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</si>
  <si>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</si>
  <si>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</si>
  <si>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</si>
  <si>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</si>
  <si>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</si>
  <si>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</si>
  <si>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</si>
  <si>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</si>
  <si>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</si>
  <si>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</si>
  <si>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</si>
  <si>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</si>
  <si>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</si>
  <si>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</si>
  <si>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</si>
  <si>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</si>
  <si>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</si>
  <si>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</si>
  <si>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</si>
  <si>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</si>
  <si>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</si>
  <si>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</si>
  <si>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</si>
  <si>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</si>
  <si>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</si>
  <si>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</si>
  <si>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</si>
  <si>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</si>
  <si>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</si>
  <si>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</si>
  <si>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</si>
  <si>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</si>
  <si>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</si>
  <si>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</si>
  <si>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</si>
  <si>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</si>
  <si>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</si>
  <si>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</si>
  <si>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</si>
  <si>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</si>
  <si>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</si>
  <si>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</si>
  <si>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</si>
  <si>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</si>
  <si>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</si>
  <si>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</si>
  <si>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</si>
  <si>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</si>
  <si>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</si>
  <si>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</si>
  <si>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</si>
  <si>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</si>
  <si>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</si>
  <si>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</si>
  <si>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</si>
  <si>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</si>
  <si>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</si>
  <si>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</si>
  <si>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</si>
  <si>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</si>
  <si>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</si>
  <si>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</si>
  <si>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</si>
  <si>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</si>
  <si>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</si>
  <si>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</si>
  <si>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</si>
  <si>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</si>
  <si>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</si>
  <si>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</si>
  <si>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</si>
  <si>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</si>
  <si>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</si>
  <si>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</si>
  <si>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</si>
  <si>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</si>
  <si>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</si>
  <si>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</si>
  <si>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</si>
  <si>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</si>
  <si>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</si>
  <si>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</si>
  <si>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</si>
  <si>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</si>
  <si>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</si>
  <si>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</si>
  <si>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</si>
  <si>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</si>
  <si>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</si>
  <si>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</si>
  <si>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</si>
  <si>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</si>
  <si>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</si>
  <si>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</si>
  <si>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</si>
  <si>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</si>
  <si>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</si>
  <si>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</si>
  <si>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</si>
  <si>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</si>
  <si>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</si>
  <si>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</si>
  <si>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</si>
  <si>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</si>
  <si>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</si>
  <si>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</si>
  <si>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</si>
  <si>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</si>
  <si>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</si>
  <si>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</si>
  <si>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</si>
  <si>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</si>
  <si>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</si>
  <si>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</si>
  <si>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</si>
  <si>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</si>
  <si>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</si>
  <si>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</si>
  <si>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</si>
  <si>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</si>
  <si>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</si>
  <si>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</si>
  <si>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</si>
  <si>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</si>
  <si>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</si>
  <si>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</si>
  <si>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</si>
  <si>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</si>
  <si>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</si>
  <si>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</si>
  <si>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</si>
  <si>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</si>
  <si>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</si>
  <si>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</si>
  <si>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</si>
  <si>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</si>
  <si>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</si>
  <si>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</si>
  <si>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</si>
  <si>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</si>
  <si>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</si>
  <si>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</si>
  <si>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</si>
  <si>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</si>
  <si>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</si>
  <si>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</si>
  <si>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</si>
  <si>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</si>
  <si>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</si>
  <si>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</si>
  <si>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</si>
  <si>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</si>
  <si>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</si>
  <si>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</si>
  <si>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</si>
  <si>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</si>
  <si>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</si>
  <si>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</si>
  <si>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</si>
  <si>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</si>
  <si>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</si>
  <si>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</si>
  <si>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</si>
  <si>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</si>
  <si>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</si>
  <si>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</si>
  <si>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</si>
  <si>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</si>
  <si>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</si>
  <si>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</si>
  <si>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</si>
  <si>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</si>
  <si>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</si>
  <si>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</si>
  <si>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</si>
  <si>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</si>
  <si>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</si>
  <si>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</si>
  <si>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</si>
  <si>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</si>
  <si>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</si>
  <si>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</si>
  <si>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</si>
  <si>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</si>
  <si>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</si>
  <si>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</si>
  <si>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</si>
  <si>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</si>
  <si>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</si>
  <si>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</si>
  <si>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</si>
  <si>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</si>
  <si>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</si>
  <si>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</si>
  <si>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</si>
  <si>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</si>
  <si>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</si>
  <si>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</si>
  <si>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</si>
  <si>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</si>
  <si>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</si>
  <si>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</si>
  <si>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</si>
  <si>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</si>
  <si>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</si>
  <si>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</si>
  <si>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</si>
  <si>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</si>
  <si>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</si>
  <si>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</si>
  <si>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</si>
  <si>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</si>
  <si>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</si>
  <si>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</si>
  <si>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</si>
  <si>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</si>
  <si>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</si>
  <si>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</si>
  <si>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</si>
  <si>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</si>
  <si>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</si>
  <si>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</si>
  <si>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</si>
  <si>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</si>
  <si>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</si>
  <si>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</si>
  <si>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</si>
  <si>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</si>
  <si>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</si>
  <si>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</si>
  <si>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</si>
  <si>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</si>
  <si>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</si>
  <si>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</si>
  <si>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</si>
  <si>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</si>
  <si>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</si>
  <si>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</si>
  <si>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</si>
  <si>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</si>
  <si>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</si>
  <si>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</si>
  <si>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</si>
  <si>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</si>
  <si>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</si>
  <si>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</si>
  <si>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</si>
  <si>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</si>
  <si>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</si>
  <si>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</si>
  <si>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</si>
  <si>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</si>
  <si>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</si>
  <si>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</si>
  <si>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</si>
  <si>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</si>
  <si>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</si>
  <si>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</si>
  <si>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</si>
  <si>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</si>
  <si>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</si>
  <si>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</si>
  <si>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</si>
  <si>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</si>
  <si>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</si>
  <si>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</si>
  <si>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</si>
  <si>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</si>
  <si>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</si>
  <si>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</si>
  <si>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</si>
  <si>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</si>
  <si>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</si>
  <si>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</si>
  <si>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</si>
  <si>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</si>
  <si>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</si>
  <si>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</si>
  <si>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</si>
  <si>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</si>
  <si>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</si>
  <si>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</si>
  <si>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</si>
  <si>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</si>
  <si>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</si>
  <si>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</si>
  <si>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</si>
  <si>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</si>
  <si>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</si>
  <si>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</si>
  <si>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</si>
  <si>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</si>
  <si>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</si>
  <si>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</si>
  <si>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</si>
  <si>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</si>
  <si>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</si>
  <si>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</si>
  <si>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</si>
  <si>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</si>
  <si>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</si>
  <si>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</si>
  <si>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</si>
  <si>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</si>
  <si>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</si>
  <si>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</si>
  <si>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</si>
  <si>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</si>
  <si>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</si>
  <si>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</si>
  <si>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</si>
  <si>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</si>
  <si>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</si>
  <si>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</si>
  <si>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</si>
  <si>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</si>
  <si>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</si>
  <si>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</si>
  <si>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</si>
  <si>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</si>
  <si>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</si>
  <si>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</si>
  <si>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</si>
  <si>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</si>
  <si>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</si>
  <si>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</si>
  <si>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</si>
  <si>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</si>
  <si>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</si>
  <si>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</si>
  <si>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</si>
  <si>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</si>
  <si>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</si>
  <si>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</si>
  <si>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</si>
  <si>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</si>
  <si>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</si>
  <si>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</si>
  <si>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</si>
  <si>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</si>
  <si>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</si>
  <si>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</si>
  <si>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</si>
  <si>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</si>
  <si>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</si>
  <si>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</si>
  <si>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</si>
  <si>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</si>
  <si>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</si>
  <si>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</si>
  <si>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</si>
  <si>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</si>
  <si>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</si>
  <si>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</si>
  <si>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</si>
  <si>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</si>
  <si>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</si>
  <si>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</si>
  <si>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</si>
  <si>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</si>
  <si>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</si>
  <si>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</si>
  <si>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</si>
  <si>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</si>
  <si>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</si>
  <si>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</si>
  <si>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</si>
  <si>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</si>
  <si>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</si>
  <si>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</si>
  <si>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</si>
  <si>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</si>
  <si>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</si>
  <si>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</si>
  <si>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</si>
  <si>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</si>
  <si>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</si>
  <si>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</si>
  <si>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</si>
  <si>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</si>
  <si>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</si>
  <si>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</si>
  <si>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</si>
  <si>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</si>
  <si>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</si>
  <si>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</si>
  <si>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</si>
  <si>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</si>
  <si>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</si>
  <si>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</si>
  <si>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</si>
  <si>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</si>
  <si>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</si>
  <si>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</si>
  <si>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</si>
  <si>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</si>
  <si>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</si>
  <si>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</si>
  <si>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</si>
  <si>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</si>
  <si>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</si>
  <si>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</si>
  <si>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</si>
  <si>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</si>
  <si>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</si>
  <si>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</si>
  <si>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</si>
  <si>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</si>
  <si>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</si>
  <si>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</si>
  <si>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</si>
  <si>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</si>
  <si>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</si>
  <si>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</si>
  <si>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</si>
  <si>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</si>
  <si>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</si>
  <si>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</si>
  <si>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</si>
  <si>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</si>
  <si>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</si>
  <si>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</si>
  <si>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</si>
  <si>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</si>
  <si>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</si>
  <si>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</si>
  <si>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</si>
  <si>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</si>
  <si>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</si>
  <si>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</si>
  <si>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</si>
  <si>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</si>
  <si>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</si>
  <si>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</si>
  <si>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</si>
  <si>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</si>
  <si>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</si>
  <si>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</si>
  <si>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</si>
  <si>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</si>
  <si>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</si>
  <si>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</si>
  <si>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</si>
  <si>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</si>
  <si>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</si>
  <si>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</si>
  <si>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</si>
  <si>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</si>
  <si>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</si>
  <si>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</si>
  <si>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</si>
  <si>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</si>
  <si>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</si>
  <si>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</si>
  <si>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</si>
  <si>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</si>
  <si>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</si>
  <si>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</si>
  <si>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</si>
  <si>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</si>
  <si>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</si>
  <si>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</si>
  <si>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</si>
  <si>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</si>
  <si>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</si>
  <si>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</si>
  <si>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</si>
  <si>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</si>
  <si>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</si>
  <si>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</si>
  <si>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</si>
  <si>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</si>
  <si>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</si>
  <si>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</si>
  <si>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</si>
  <si>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</si>
  <si>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</si>
  <si>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</si>
  <si>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</si>
  <si>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</si>
  <si>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</si>
  <si>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</si>
  <si>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</si>
  <si>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</si>
  <si>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</si>
  <si>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</si>
  <si>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</si>
  <si>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</si>
  <si>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</si>
  <si>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</si>
  <si>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</si>
  <si>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</si>
  <si>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</si>
  <si>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</si>
  <si>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</si>
  <si>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</si>
  <si>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</si>
  <si>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</si>
  <si>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</si>
  <si>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</si>
  <si>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</si>
  <si>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</si>
  <si>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</si>
  <si>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</si>
  <si>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</si>
  <si>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</si>
  <si>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</si>
  <si>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</si>
  <si>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</si>
  <si>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</si>
  <si>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</si>
  <si>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</si>
  <si>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</si>
  <si>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</si>
  <si>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</si>
  <si>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</si>
  <si>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</si>
  <si>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</si>
  <si>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</si>
  <si>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</si>
  <si>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</si>
  <si>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</si>
  <si>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</si>
  <si>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</si>
  <si>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</si>
  <si>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</si>
  <si>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</si>
  <si>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</si>
  <si>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</si>
  <si>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</si>
  <si>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</si>
  <si>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</si>
  <si>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</si>
  <si>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</si>
  <si>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</si>
  <si>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</si>
  <si>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</si>
  <si>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</si>
  <si>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</si>
  <si>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</si>
  <si>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</si>
  <si>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</si>
  <si>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</si>
  <si>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</si>
  <si>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</si>
  <si>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</si>
  <si>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</si>
  <si>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</si>
  <si>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</si>
  <si>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</si>
  <si>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</si>
  <si>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</si>
  <si>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</si>
  <si>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</si>
  <si>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</si>
  <si>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</si>
  <si>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</si>
  <si>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</si>
  <si>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</si>
  <si>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</si>
  <si>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</si>
  <si>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</si>
  <si>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</si>
  <si>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</si>
  <si>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</si>
  <si>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</si>
  <si>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</si>
  <si>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</si>
  <si>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</si>
  <si>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</si>
  <si>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</si>
  <si>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</si>
  <si>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</si>
  <si>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</si>
  <si>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</si>
  <si>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</si>
  <si>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</si>
  <si>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</si>
  <si>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</si>
  <si>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</si>
  <si>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</si>
  <si>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</si>
  <si>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</si>
  <si>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</si>
  <si>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</si>
  <si>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</si>
  <si>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</si>
  <si>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</si>
  <si>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</si>
  <si>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</si>
  <si>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</si>
  <si>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</si>
  <si>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</si>
  <si>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</si>
  <si>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</si>
  <si>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</si>
  <si>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</si>
  <si>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</si>
  <si>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</si>
  <si>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</si>
  <si>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</si>
  <si>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</si>
  <si>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</si>
  <si>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</si>
  <si>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</si>
  <si>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</si>
  <si>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</si>
  <si>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</si>
  <si>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</si>
  <si>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</si>
  <si>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</si>
  <si>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</si>
  <si>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</si>
  <si>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</si>
  <si>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</si>
  <si>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</si>
  <si>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</si>
  <si>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</si>
  <si>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</si>
  <si>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</si>
  <si>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</si>
  <si>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</si>
  <si>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</si>
  <si>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</si>
  <si>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</si>
  <si>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</si>
  <si>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</si>
  <si>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</si>
  <si>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</si>
  <si>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</si>
  <si>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</si>
  <si>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</si>
  <si>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</si>
  <si>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</si>
  <si>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</si>
  <si>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</si>
  <si>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</si>
  <si>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</si>
  <si>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</si>
  <si>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</si>
  <si>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</si>
  <si>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</si>
  <si>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</si>
  <si>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</si>
  <si>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</si>
  <si>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</si>
  <si>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</si>
  <si>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</si>
  <si>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</si>
  <si>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</si>
  <si>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</si>
  <si>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</si>
  <si>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</si>
  <si>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</si>
  <si>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</si>
  <si>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</si>
  <si>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</si>
  <si>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</si>
  <si>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</si>
  <si>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</si>
  <si>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</si>
  <si>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</si>
  <si>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</si>
  <si>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</si>
  <si>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</si>
  <si>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</si>
  <si>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</si>
  <si>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</si>
  <si>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</si>
  <si>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</si>
  <si>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</si>
  <si>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</si>
  <si>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</si>
  <si>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</si>
  <si>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</si>
  <si>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</si>
  <si>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</si>
  <si>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</si>
  <si>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</si>
  <si>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</si>
  <si>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</si>
  <si>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</si>
  <si>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</si>
  <si>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</si>
  <si>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</si>
  <si>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</si>
  <si>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</si>
  <si>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</si>
  <si>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</si>
  <si>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</si>
  <si>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</si>
  <si>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</si>
  <si>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</si>
  <si>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</si>
  <si>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</si>
  <si>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</si>
  <si>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</si>
  <si>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</si>
  <si>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</si>
  <si>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</si>
  <si>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</si>
  <si>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</si>
  <si>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</si>
  <si>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</si>
  <si>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</si>
  <si>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</si>
  <si>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</si>
  <si>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</si>
  <si>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</si>
  <si>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</si>
  <si>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</si>
  <si>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</si>
  <si>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</si>
  <si>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</si>
  <si>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</si>
  <si>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</si>
  <si>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</si>
  <si>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</si>
  <si>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</si>
  <si>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</si>
  <si>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</si>
  <si>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</si>
  <si>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</si>
  <si>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</si>
  <si>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</si>
  <si>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</si>
  <si>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</si>
  <si>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</si>
  <si>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</si>
  <si>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</si>
  <si>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</si>
  <si>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</si>
  <si>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</si>
  <si>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</si>
  <si>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</si>
  <si>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</si>
  <si>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</si>
  <si>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</si>
  <si>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</si>
  <si>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</si>
  <si>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</si>
  <si>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</si>
  <si>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</si>
  <si>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</si>
  <si>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</si>
  <si>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</si>
  <si>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</si>
  <si>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</si>
  <si>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</si>
  <si>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</si>
  <si>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</si>
  <si>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</si>
  <si>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</si>
  <si>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</si>
  <si>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</si>
  <si>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</si>
  <si>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</si>
  <si>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</si>
  <si>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</si>
  <si>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</si>
  <si>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</si>
  <si>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</si>
  <si>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</si>
  <si>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</si>
  <si>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</si>
  <si>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</si>
  <si>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</si>
  <si>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</si>
  <si>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</si>
  <si>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</si>
  <si>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</si>
  <si>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</si>
  <si>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</si>
  <si>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</si>
  <si>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</si>
  <si>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</si>
  <si>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</si>
  <si>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</si>
  <si>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</si>
  <si>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</si>
  <si>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</si>
  <si>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</si>
  <si>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</si>
  <si>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</si>
  <si>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</si>
  <si>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</si>
  <si>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</si>
  <si>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</si>
  <si>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</si>
  <si>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</si>
  <si>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</si>
  <si>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</si>
  <si>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</si>
  <si>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</si>
  <si>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</si>
  <si>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</si>
  <si>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</si>
  <si>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</si>
  <si>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</si>
  <si>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</si>
  <si>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</si>
  <si>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</si>
  <si>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</si>
  <si>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</si>
  <si>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</si>
  <si>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</si>
  <si>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</si>
  <si>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</si>
  <si>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</si>
  <si>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</si>
  <si>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</si>
  <si>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</si>
  <si>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</si>
  <si>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</si>
  <si>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</si>
  <si>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</si>
  <si>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</si>
  <si>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</si>
  <si>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</si>
  <si>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</si>
  <si>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</si>
  <si>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</si>
  <si>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</si>
  <si>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</si>
  <si>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</si>
  <si>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</si>
  <si>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</si>
  <si>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</si>
  <si>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</si>
  <si>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</si>
  <si>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</si>
  <si>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</si>
  <si>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</si>
  <si>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</si>
  <si>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</si>
  <si>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</si>
  <si>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</si>
  <si>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</si>
  <si>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</si>
  <si>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</si>
  <si>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</si>
  <si>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</si>
  <si>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</si>
  <si>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</si>
  <si>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</si>
  <si>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</si>
  <si>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</si>
  <si>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</si>
  <si>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</si>
  <si>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</si>
  <si>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</si>
  <si>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</si>
  <si>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</si>
  <si>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</si>
  <si>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</si>
  <si>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</si>
  <si>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</si>
  <si>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</si>
  <si>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</si>
  <si>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</si>
  <si>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</si>
  <si>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</si>
  <si>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</si>
  <si>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</si>
  <si>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</si>
  <si>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</si>
  <si>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</si>
  <si>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</si>
  <si>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</si>
  <si>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</si>
  <si>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</si>
  <si>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</si>
  <si>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</si>
  <si>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</si>
  <si>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</si>
  <si>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</si>
  <si>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</si>
  <si>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</si>
  <si>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</si>
  <si>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</si>
  <si>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</si>
  <si>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</si>
  <si>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</si>
  <si>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</si>
  <si>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</si>
  <si>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</si>
  <si>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</si>
  <si>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</si>
  <si>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</si>
  <si>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</si>
  <si>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</si>
  <si>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</si>
  <si>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</si>
  <si>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</si>
  <si>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</si>
  <si>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</si>
  <si>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</si>
  <si>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</si>
  <si>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</si>
  <si>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</si>
  <si>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</si>
  <si>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</si>
  <si>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</si>
  <si>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</si>
  <si>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</si>
  <si>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</si>
  <si>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</si>
  <si>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</si>
  <si>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</si>
  <si>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</si>
  <si>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</si>
  <si>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</si>
  <si>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</si>
  <si>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</si>
  <si>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</si>
  <si>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</si>
  <si>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</si>
  <si>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</si>
  <si>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</si>
  <si>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</si>
  <si>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</si>
  <si>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</si>
  <si>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</si>
  <si>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</si>
  <si>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</si>
  <si>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</si>
  <si>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</si>
  <si>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</si>
  <si>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</si>
  <si>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</si>
  <si>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</si>
  <si>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</si>
  <si>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</si>
  <si>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</si>
  <si>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</si>
  <si>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</si>
  <si>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</si>
  <si>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</si>
  <si>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</si>
  <si>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</si>
  <si>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</si>
  <si>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</si>
  <si>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</si>
  <si>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</si>
  <si>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</si>
  <si>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</si>
  <si>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</si>
  <si>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</si>
  <si>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</si>
  <si>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</si>
  <si>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</si>
  <si>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</si>
  <si>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</si>
  <si>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</si>
  <si>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</si>
  <si>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</si>
  <si>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</si>
  <si>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</si>
  <si>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</si>
  <si>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</si>
  <si>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</si>
  <si>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</si>
  <si>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</si>
  <si>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</si>
  <si>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</si>
  <si>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</si>
  <si>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</si>
  <si>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</si>
  <si>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</si>
  <si>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</si>
  <si>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</si>
  <si>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</si>
  <si>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</si>
  <si>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</si>
  <si>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</si>
  <si>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</si>
  <si>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</si>
  <si>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</si>
  <si>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</si>
  <si>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</si>
  <si>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</si>
  <si>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</si>
  <si>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</si>
  <si>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</si>
  <si>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</si>
  <si>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</si>
  <si>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</si>
  <si>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</si>
  <si>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</si>
  <si>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</si>
  <si>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</si>
  <si>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</si>
  <si>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</si>
  <si>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</si>
  <si>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</si>
  <si>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</si>
  <si>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</si>
  <si>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</si>
  <si>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</si>
  <si>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</si>
  <si>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</si>
  <si>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</si>
  <si>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</si>
  <si>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</si>
  <si>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</si>
  <si>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</si>
  <si>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</si>
  <si>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</si>
  <si>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</si>
  <si>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</si>
  <si>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</si>
  <si>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</si>
  <si>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</si>
  <si>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</si>
  <si>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</si>
  <si>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</si>
  <si>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</si>
  <si>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</si>
  <si>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</si>
  <si>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</si>
  <si>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</si>
  <si>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</si>
  <si>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</si>
  <si>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</si>
  <si>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</si>
  <si>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</si>
  <si>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</si>
  <si>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</si>
  <si>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</si>
  <si>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</si>
  <si>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</si>
  <si>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</si>
  <si>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</si>
  <si>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</si>
  <si>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</si>
  <si>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</si>
  <si>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</si>
  <si>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</si>
  <si>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</si>
  <si>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</si>
  <si>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</si>
  <si>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</si>
  <si>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</si>
  <si>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</si>
  <si>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</si>
  <si>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</si>
  <si>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</si>
  <si>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</si>
  <si>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</si>
  <si>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</si>
  <si>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</si>
  <si>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</si>
  <si>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</si>
  <si>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</si>
  <si>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</si>
  <si>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</si>
  <si>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</si>
  <si>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</si>
  <si>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</si>
  <si>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</si>
  <si>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</si>
  <si>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</si>
  <si>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</si>
  <si>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</si>
  <si>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</si>
  <si>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</si>
  <si>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</si>
  <si>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</si>
  <si>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</si>
  <si>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</si>
  <si>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</si>
  <si>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</si>
  <si>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</si>
  <si>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</si>
  <si>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</si>
  <si>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</si>
  <si>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</si>
  <si>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</si>
  <si>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</si>
  <si>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</si>
  <si>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</si>
  <si>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</si>
  <si>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</si>
  <si>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</si>
  <si>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</si>
  <si>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</si>
  <si>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</si>
  <si>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</si>
  <si>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</si>
  <si>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</si>
  <si>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</si>
  <si>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</si>
  <si>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</si>
  <si>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</si>
  <si>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</si>
  <si>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</si>
  <si>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</si>
  <si>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</si>
  <si>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</si>
  <si>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</si>
  <si>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</si>
  <si>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</si>
  <si>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</si>
  <si>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</si>
  <si>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</si>
  <si>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</si>
  <si>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</si>
  <si>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</si>
  <si>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</si>
  <si>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</si>
  <si>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</si>
  <si>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</si>
  <si>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</si>
  <si>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</si>
  <si>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</si>
  <si>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</si>
  <si>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</si>
  <si>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</si>
  <si>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</si>
  <si>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</si>
  <si>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</si>
  <si>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</si>
  <si>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</si>
  <si>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</si>
  <si>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</si>
  <si>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</si>
  <si>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</si>
  <si>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</si>
  <si>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</si>
  <si>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</si>
  <si>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</si>
  <si>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</si>
  <si>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</si>
  <si>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</si>
  <si>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</si>
  <si>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</si>
  <si>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</si>
  <si>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</si>
  <si>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</si>
  <si>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</si>
  <si>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</si>
  <si>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</si>
  <si>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</si>
  <si>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</si>
  <si>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</si>
  <si>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</si>
  <si>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</si>
  <si>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</si>
  <si>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</si>
  <si>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</si>
  <si>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</si>
  <si>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</si>
  <si>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</si>
  <si>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</si>
  <si>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</si>
  <si>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</si>
  <si>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</si>
  <si>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</si>
  <si>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</si>
  <si>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</si>
  <si>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</si>
  <si>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</si>
  <si>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</si>
  <si>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</si>
  <si>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</si>
  <si>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</si>
  <si>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</si>
  <si>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</si>
  <si>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</si>
  <si>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</si>
  <si>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</si>
  <si>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</si>
  <si>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</si>
  <si>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</si>
  <si>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</si>
  <si>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</si>
  <si>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</si>
  <si>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</si>
  <si>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</si>
  <si>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</si>
  <si>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</si>
  <si>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</si>
  <si>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</si>
  <si>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</si>
  <si>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</si>
  <si>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</si>
  <si>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</si>
  <si>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</si>
  <si>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</si>
  <si>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</si>
  <si>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</si>
  <si>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</si>
  <si>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</si>
  <si>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</si>
  <si>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</si>
  <si>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</si>
  <si>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</si>
  <si>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</si>
  <si>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</si>
  <si>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</si>
  <si>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</si>
  <si>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</si>
  <si>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</si>
  <si>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</si>
  <si>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</si>
  <si>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</si>
  <si>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</si>
  <si>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</si>
  <si>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</si>
  <si>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</si>
  <si>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</si>
  <si>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</si>
  <si>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</si>
  <si>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</si>
  <si>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</si>
  <si>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</si>
  <si>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</si>
  <si>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</si>
  <si>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</si>
  <si>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</si>
  <si>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</si>
  <si>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</si>
  <si>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</si>
  <si>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</si>
  <si>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</si>
  <si>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</si>
  <si>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</si>
  <si>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</si>
  <si>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</si>
  <si>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</si>
  <si>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</si>
  <si>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</si>
  <si>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</si>
  <si>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</si>
  <si>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</si>
  <si>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</si>
  <si>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</si>
  <si>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</si>
  <si>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</si>
  <si>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</si>
  <si>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</si>
  <si>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</si>
  <si>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</si>
  <si>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</si>
  <si>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</si>
  <si>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</si>
  <si>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</si>
  <si>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</si>
  <si>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</si>
  <si>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</si>
  <si>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</si>
  <si>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</si>
  <si>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</si>
  <si>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</si>
  <si>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</si>
  <si>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</si>
  <si>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</si>
  <si>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</si>
  <si>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</si>
  <si>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</si>
  <si>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</si>
  <si>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</si>
  <si>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</si>
  <si>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</si>
  <si>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</si>
  <si>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</si>
  <si>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</si>
  <si>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</si>
  <si>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</si>
  <si>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</si>
  <si>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</si>
  <si>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</si>
  <si>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</si>
  <si>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</si>
  <si>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</si>
  <si>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</si>
  <si>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</si>
  <si>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</si>
  <si>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</si>
  <si>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</si>
  <si>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</si>
  <si>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</si>
  <si>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</si>
  <si>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</si>
  <si>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</si>
  <si>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</si>
  <si>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</si>
  <si>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</si>
  <si>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</si>
  <si>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</si>
  <si>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</si>
  <si>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</si>
  <si>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</si>
  <si>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</si>
  <si>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</si>
  <si>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</si>
  <si>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</si>
  <si>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</si>
  <si>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</si>
  <si>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</si>
  <si>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</si>
  <si>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</si>
  <si>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</si>
  <si>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</si>
  <si>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</si>
  <si>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</si>
  <si>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</si>
  <si>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</si>
  <si>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</si>
  <si>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</si>
  <si>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</si>
  <si>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</si>
  <si>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</si>
  <si>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</si>
  <si>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</si>
  <si>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</si>
  <si>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</si>
  <si>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</si>
  <si>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</si>
  <si>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</si>
  <si>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</si>
  <si>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</si>
  <si>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</si>
  <si>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</si>
  <si>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</si>
  <si>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</si>
  <si>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</si>
  <si>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</si>
  <si>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</si>
  <si>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</si>
  <si>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</si>
  <si>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</si>
  <si>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</si>
  <si>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</si>
  <si>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</si>
  <si>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</si>
  <si>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</si>
  <si>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</si>
  <si>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</si>
  <si>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</si>
  <si>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</si>
  <si>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</si>
  <si>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</si>
  <si>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</si>
  <si>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</si>
  <si>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</si>
  <si>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</si>
  <si>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</si>
  <si>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</si>
  <si>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</si>
  <si>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</si>
  <si>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</si>
  <si>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</si>
  <si>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</si>
  <si>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</si>
  <si>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</si>
  <si>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</si>
  <si>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</si>
  <si>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</si>
  <si>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</si>
  <si>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</si>
  <si>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</si>
  <si>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</si>
  <si>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</si>
  <si>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</si>
  <si>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</si>
  <si>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</si>
  <si>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</si>
  <si>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</si>
  <si>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</si>
  <si>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</si>
  <si>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</si>
  <si>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</si>
  <si>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</si>
  <si>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</si>
  <si>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</si>
  <si>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</si>
  <si>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</si>
  <si>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</si>
  <si>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</si>
  <si>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</si>
  <si>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</si>
  <si>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</si>
  <si>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</si>
  <si>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</si>
  <si>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</si>
  <si>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</si>
  <si>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</si>
  <si>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</si>
  <si>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</si>
  <si>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</si>
  <si>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</si>
  <si>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</si>
  <si>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</si>
  <si>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</si>
  <si>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</si>
  <si>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</si>
  <si>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</si>
  <si>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</si>
  <si>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</si>
  <si>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</si>
  <si>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</si>
  <si>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</si>
  <si>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</si>
  <si>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</si>
  <si>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</si>
  <si>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</si>
  <si>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</si>
  <si>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</si>
  <si>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</si>
  <si>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</si>
  <si>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</si>
  <si>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</si>
  <si>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</si>
  <si>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</si>
  <si>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</si>
  <si>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</si>
  <si>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</si>
  <si>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</si>
  <si>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</si>
  <si>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</si>
  <si>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</si>
  <si>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</si>
  <si>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</si>
  <si>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</si>
  <si>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</si>
  <si>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</si>
  <si>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</si>
  <si>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</si>
  <si>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</si>
  <si>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</si>
  <si>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</si>
  <si>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</si>
  <si>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</si>
  <si>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</si>
  <si>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</si>
  <si>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</si>
  <si>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</si>
  <si>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</si>
  <si>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</si>
  <si>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</si>
  <si>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</si>
  <si>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</si>
  <si>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</si>
  <si>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</si>
  <si>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</si>
  <si>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</si>
  <si>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</si>
  <si>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</si>
  <si>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</si>
  <si>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</si>
  <si>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</si>
  <si>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</si>
  <si>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</si>
  <si>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</si>
  <si>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</si>
  <si>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</si>
  <si>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</si>
  <si>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</si>
  <si>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</si>
  <si>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</si>
  <si>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</si>
  <si>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</si>
  <si>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</si>
  <si>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</si>
  <si>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</si>
  <si>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</si>
  <si>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</si>
  <si>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</si>
  <si>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</si>
  <si>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</si>
  <si>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</si>
  <si>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</si>
  <si>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</si>
  <si>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</si>
  <si>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</si>
  <si>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</si>
  <si>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</si>
  <si>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</si>
  <si>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</si>
  <si>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</si>
  <si>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</si>
  <si>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</si>
  <si>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</si>
  <si>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</si>
  <si>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</si>
  <si>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</si>
  <si>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</si>
  <si>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</si>
  <si>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</si>
  <si>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</si>
  <si>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</si>
  <si>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</si>
  <si>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</si>
  <si>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</si>
  <si>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</si>
  <si>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</si>
  <si>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</si>
  <si>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</si>
  <si>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</si>
  <si>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</si>
  <si>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</si>
  <si>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</si>
  <si>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</si>
  <si>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</si>
  <si>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</si>
  <si>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</si>
  <si>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</si>
  <si>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</si>
  <si>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</si>
  <si>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</si>
  <si>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</si>
  <si>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</si>
  <si>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</si>
  <si>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</si>
  <si>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</si>
  <si>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</si>
  <si>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</si>
  <si>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</si>
  <si>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</si>
  <si>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</si>
  <si>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</si>
  <si>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</si>
  <si>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</si>
  <si>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</si>
  <si>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</si>
  <si>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</si>
  <si>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</si>
  <si>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</si>
  <si>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</si>
  <si>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</si>
  <si>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</si>
  <si>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</si>
  <si>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</si>
  <si>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</si>
  <si>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</si>
  <si>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</si>
  <si>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</si>
  <si>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</si>
  <si>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</si>
  <si>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</si>
  <si>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</si>
  <si>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</si>
  <si>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</si>
  <si>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</si>
  <si>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</si>
  <si>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</si>
  <si>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</si>
  <si>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</si>
  <si>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</si>
  <si>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</si>
  <si>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</si>
  <si>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</si>
  <si>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</si>
  <si>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</si>
  <si>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</si>
  <si>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</si>
  <si>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</si>
  <si>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</si>
  <si>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</si>
  <si>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</si>
  <si>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</si>
  <si>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</si>
  <si>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</si>
  <si>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</si>
  <si>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</si>
  <si>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</si>
  <si>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</si>
  <si>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</si>
  <si>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</si>
  <si>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</si>
  <si>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</si>
  <si>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</si>
  <si>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</si>
  <si>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</si>
  <si>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</si>
  <si>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</si>
  <si>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</si>
  <si>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</si>
  <si>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</si>
  <si>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</si>
  <si>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</si>
  <si>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</si>
  <si>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</si>
  <si>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</si>
  <si>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</si>
  <si>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</si>
  <si>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</si>
  <si>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</si>
  <si>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</si>
  <si>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</si>
  <si>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</si>
  <si>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</si>
  <si>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</si>
  <si>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</si>
  <si>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</si>
  <si>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</si>
  <si>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</si>
  <si>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</si>
  <si>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</si>
  <si>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</si>
  <si>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</si>
  <si>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</si>
  <si>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</si>
  <si>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</si>
  <si>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</si>
  <si>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</si>
  <si>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</si>
  <si>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</si>
  <si>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</si>
  <si>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</si>
  <si>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</si>
  <si>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</si>
  <si>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</si>
  <si>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</si>
  <si>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</si>
  <si>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</si>
  <si>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</si>
  <si>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</si>
  <si>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</si>
  <si>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</si>
  <si>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</si>
  <si>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</si>
  <si>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</si>
  <si>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</si>
  <si>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</si>
  <si>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</si>
  <si>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</si>
  <si>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</si>
  <si>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</si>
  <si>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</si>
  <si>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</si>
  <si>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</si>
  <si>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</si>
  <si>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</si>
  <si>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</si>
  <si>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</si>
  <si>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</si>
  <si>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</si>
  <si>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</si>
  <si>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</si>
  <si>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</si>
  <si>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</si>
  <si>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</si>
  <si>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</si>
  <si>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</si>
  <si>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</si>
  <si>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</si>
  <si>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</si>
  <si>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</si>
  <si>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</si>
  <si>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</si>
  <si>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</si>
  <si>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</si>
  <si>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</si>
  <si>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</si>
  <si>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</si>
  <si>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</si>
  <si>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</si>
  <si>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</si>
  <si>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</si>
  <si>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</si>
  <si>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</si>
  <si>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</si>
  <si>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</si>
  <si>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</si>
  <si>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</si>
  <si>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</si>
  <si>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</si>
  <si>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</si>
  <si>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</si>
  <si>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</si>
  <si>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</si>
  <si>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</si>
  <si>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</si>
  <si>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</si>
  <si>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</si>
  <si>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</si>
  <si>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</si>
  <si>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</si>
  <si>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</si>
  <si>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</si>
  <si>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</si>
  <si>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</si>
  <si>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</si>
  <si>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</si>
  <si>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</si>
  <si>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</si>
  <si>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</si>
  <si>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</si>
  <si>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</si>
  <si>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</si>
  <si>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</si>
  <si>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</si>
  <si>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</si>
  <si>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</si>
  <si>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</si>
  <si>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</si>
  <si>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</si>
  <si>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</si>
  <si>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</si>
  <si>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</si>
  <si>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</si>
  <si>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</si>
  <si>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</si>
  <si>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</si>
  <si>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</si>
  <si>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</si>
  <si>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</si>
  <si>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</si>
  <si>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</si>
  <si>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</si>
  <si>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</si>
  <si>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</si>
  <si>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</si>
  <si>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</si>
  <si>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</si>
  <si>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</si>
  <si>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</si>
  <si>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</si>
  <si>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</si>
  <si>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</si>
  <si>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</si>
  <si>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</si>
  <si>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</si>
  <si>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</si>
  <si>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</si>
  <si>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</si>
  <si>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</si>
  <si>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</si>
  <si>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</si>
  <si>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</si>
  <si>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</si>
  <si>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</si>
  <si>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</si>
  <si>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</si>
  <si>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</si>
  <si>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</si>
  <si>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</si>
  <si>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</si>
  <si>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</si>
  <si>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</si>
  <si>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</si>
  <si>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</si>
  <si>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</si>
  <si>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</si>
  <si>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</si>
  <si>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</si>
  <si>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</si>
  <si>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</si>
  <si>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</si>
  <si>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</si>
  <si>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</si>
  <si>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</si>
  <si>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</si>
  <si>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</si>
  <si>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</si>
  <si>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</si>
  <si>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</si>
  <si>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</si>
  <si>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</si>
  <si>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</si>
  <si>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</si>
  <si>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</si>
  <si>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</si>
  <si>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</si>
  <si>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</si>
  <si>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</si>
  <si>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</si>
  <si>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</si>
  <si>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</si>
  <si>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</si>
  <si>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</si>
  <si>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</si>
  <si>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</si>
  <si>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</si>
  <si>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</si>
  <si>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</si>
  <si>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</si>
  <si>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</si>
  <si>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</si>
  <si>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</si>
  <si>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</si>
  <si>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</si>
  <si>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</si>
  <si>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</si>
  <si>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</si>
  <si>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</si>
  <si>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</si>
  <si>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</si>
  <si>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</si>
  <si>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</si>
  <si>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</si>
  <si>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</si>
  <si>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</si>
  <si>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</si>
  <si>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</si>
  <si>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</si>
  <si>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</si>
  <si>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</si>
  <si>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</si>
  <si>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</si>
  <si>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</si>
  <si>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</si>
  <si>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</si>
  <si>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</si>
  <si>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</si>
  <si>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</si>
  <si>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</si>
  <si>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</si>
  <si>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</si>
  <si>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</si>
  <si>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</si>
  <si>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</si>
  <si>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</si>
  <si>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</si>
  <si>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</si>
  <si>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</si>
  <si>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</si>
  <si>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</si>
  <si>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</si>
  <si>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</si>
  <si>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</si>
  <si>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</si>
  <si>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</si>
  <si>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</si>
  <si>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</si>
  <si>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</si>
  <si>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</si>
  <si>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</si>
  <si>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</si>
  <si>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</si>
  <si>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</si>
  <si>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</si>
  <si>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</si>
  <si>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</si>
  <si>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</si>
  <si>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</si>
  <si>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</si>
  <si>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</si>
  <si>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</si>
  <si>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</si>
  <si>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</si>
  <si>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</si>
  <si>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</si>
  <si>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</si>
  <si>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</si>
  <si>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</si>
  <si>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</si>
  <si>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</si>
  <si>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</si>
  <si>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</si>
  <si>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</si>
  <si>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</si>
  <si>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</si>
  <si>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</si>
  <si>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</si>
  <si>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</si>
  <si>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</si>
  <si>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</si>
  <si>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</si>
  <si>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</si>
  <si>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</si>
  <si>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</si>
  <si>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</si>
  <si>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</si>
  <si>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</si>
  <si>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</si>
  <si>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</si>
  <si>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</si>
  <si>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</si>
  <si>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</si>
  <si>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</si>
  <si>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</si>
  <si>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</si>
  <si>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</si>
  <si>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</si>
  <si>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</si>
  <si>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</si>
  <si>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</si>
  <si>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</si>
  <si>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</si>
  <si>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</si>
  <si>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</si>
  <si>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</si>
  <si>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</si>
  <si>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</si>
  <si>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</si>
  <si>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</si>
  <si>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</si>
  <si>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</si>
  <si>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</si>
  <si>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</si>
  <si>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</si>
  <si>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</si>
  <si>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</si>
  <si>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</si>
  <si>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</si>
  <si>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</si>
  <si>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</si>
  <si>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</si>
  <si>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</si>
  <si>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</si>
  <si>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</si>
  <si>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</si>
  <si>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</si>
  <si>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</si>
  <si>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</si>
  <si>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</si>
  <si>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</si>
  <si>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</si>
  <si>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</si>
  <si>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</si>
  <si>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</si>
  <si>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</si>
  <si>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</si>
  <si>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</si>
  <si>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</si>
  <si>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</si>
  <si>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</si>
  <si>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</si>
  <si>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</si>
  <si>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</si>
  <si>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</si>
  <si>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</si>
  <si>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</si>
  <si>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</si>
  <si>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</si>
  <si>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</si>
  <si>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</si>
  <si>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</si>
  <si>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</si>
  <si>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</si>
  <si>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</si>
  <si>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</si>
  <si>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</si>
  <si>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</si>
  <si>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</si>
  <si>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</si>
  <si>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</si>
  <si>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</si>
  <si>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</si>
  <si>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</si>
  <si>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</si>
  <si>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</si>
  <si>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</si>
  <si>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</si>
  <si>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</si>
  <si>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</si>
  <si>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</si>
  <si>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</si>
  <si>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</si>
  <si>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</si>
  <si>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</si>
  <si>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</si>
  <si>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</si>
  <si>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</si>
  <si>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</si>
  <si>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</si>
  <si>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</si>
  <si>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</si>
  <si>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</si>
  <si>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</si>
  <si>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</si>
  <si>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</si>
  <si>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</si>
  <si>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</si>
  <si>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</si>
  <si>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</si>
  <si>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</si>
  <si>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</si>
  <si>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</si>
  <si>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</si>
  <si>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</si>
  <si>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</si>
  <si>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</si>
  <si>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</si>
  <si>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</si>
  <si>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</si>
  <si>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</si>
  <si>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</si>
  <si>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</si>
  <si>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</si>
  <si>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</si>
  <si>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</si>
  <si>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</si>
  <si>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</si>
  <si>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</si>
  <si>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</si>
  <si>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</si>
  <si>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</si>
  <si>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</si>
  <si>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</si>
  <si>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</si>
  <si>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</si>
  <si>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</si>
  <si>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</si>
  <si>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</si>
  <si>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</si>
  <si>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</si>
  <si>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</si>
  <si>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</si>
  <si>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</si>
  <si>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</si>
  <si>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</si>
  <si>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</si>
  <si>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</si>
  <si>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</si>
  <si>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</si>
  <si>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</si>
  <si>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</si>
  <si>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</si>
  <si>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</si>
  <si>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</si>
  <si>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</si>
  <si>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</si>
  <si>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</si>
  <si>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</si>
  <si>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</si>
  <si>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</si>
  <si>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</si>
  <si>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</si>
  <si>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</si>
  <si>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</si>
  <si>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</si>
  <si>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</si>
  <si>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</si>
  <si>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</si>
  <si>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</si>
  <si>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</si>
  <si>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</si>
  <si>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</si>
  <si>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</si>
  <si>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</si>
  <si>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</si>
  <si>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</si>
  <si>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</si>
  <si>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</si>
  <si>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</si>
  <si>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</si>
  <si>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</si>
  <si>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</si>
  <si>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</si>
  <si>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</si>
  <si>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</si>
  <si>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</si>
  <si>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</si>
  <si>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</si>
  <si>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</si>
  <si>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</si>
  <si>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</si>
  <si>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</si>
  <si>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</si>
  <si>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</si>
  <si>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</si>
  <si>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</si>
  <si>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</si>
  <si>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</si>
  <si>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</si>
  <si>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</si>
  <si>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</si>
  <si>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</si>
  <si>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</si>
  <si>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</si>
  <si>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</si>
  <si>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</si>
  <si>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</si>
  <si>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</si>
  <si>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</si>
  <si>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</si>
  <si>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</si>
  <si>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</si>
  <si>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</si>
  <si>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</si>
  <si>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</si>
  <si>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</si>
  <si>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</si>
  <si>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</si>
  <si>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</si>
  <si>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</si>
  <si>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</si>
  <si>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</si>
  <si>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</si>
  <si>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</si>
  <si>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</si>
  <si>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</si>
  <si>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</si>
  <si>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</si>
  <si>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</si>
  <si>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</si>
  <si>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</si>
  <si>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</si>
  <si>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</si>
  <si>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</si>
  <si>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</si>
  <si>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</si>
  <si>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</si>
  <si>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</si>
  <si>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</si>
  <si>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</si>
  <si>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</si>
  <si>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</si>
  <si>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</si>
  <si>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</si>
  <si>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</si>
  <si>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</si>
  <si>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</si>
  <si>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</si>
  <si>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</si>
  <si>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</si>
  <si>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</si>
  <si>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</si>
  <si>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</si>
  <si>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</si>
  <si>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</si>
  <si>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</si>
  <si>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</si>
  <si>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</si>
  <si>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</si>
  <si>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</si>
  <si>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</si>
  <si>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</si>
  <si>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</si>
  <si>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</si>
  <si>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</si>
  <si>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</si>
  <si>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</si>
  <si>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</si>
  <si>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</si>
  <si>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</si>
  <si>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</si>
  <si>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</si>
  <si>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</si>
  <si>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</si>
  <si>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</si>
  <si>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</si>
  <si>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</si>
  <si>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</si>
  <si>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</si>
  <si>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</si>
  <si>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</si>
  <si>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</si>
  <si>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</si>
  <si>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</si>
  <si>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</si>
  <si>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</si>
  <si>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</si>
  <si>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</si>
  <si>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</si>
  <si>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</si>
  <si>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</si>
  <si>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</si>
  <si>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</si>
  <si>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</si>
  <si>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</si>
  <si>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</si>
  <si>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</si>
  <si>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</si>
  <si>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</si>
  <si>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</si>
  <si>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</si>
  <si>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</si>
  <si>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</si>
  <si>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</si>
  <si>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</si>
  <si>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</si>
  <si>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</si>
  <si>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</si>
  <si>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</si>
  <si>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</si>
  <si>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</si>
  <si>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</si>
  <si>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</si>
  <si>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</si>
  <si>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</si>
  <si>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</si>
  <si>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</si>
  <si>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</si>
  <si>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</si>
  <si>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</si>
  <si>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</si>
  <si>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</si>
  <si>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</si>
  <si>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</si>
  <si>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</si>
  <si>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</si>
  <si>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</si>
  <si>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</si>
  <si>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</si>
  <si>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</si>
  <si>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</si>
  <si>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</si>
  <si>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</si>
  <si>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</si>
  <si>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</si>
  <si>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</si>
  <si>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</si>
  <si>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</si>
  <si>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</si>
  <si>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</si>
  <si>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</si>
  <si>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</si>
  <si>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</si>
  <si>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</si>
  <si>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</si>
  <si>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</si>
  <si>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</si>
  <si>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</si>
  <si>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</si>
  <si>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</si>
  <si>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</si>
  <si>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</si>
  <si>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</si>
  <si>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</si>
  <si>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</si>
  <si>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</si>
  <si>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</si>
  <si>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</si>
  <si>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</si>
  <si>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</si>
  <si>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</si>
  <si>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</si>
  <si>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</si>
  <si>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</si>
  <si>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</si>
  <si>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</si>
  <si>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</si>
  <si>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</si>
  <si>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</si>
  <si>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</si>
  <si>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</si>
  <si>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</si>
  <si>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</si>
  <si>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</si>
  <si>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</si>
  <si>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</si>
  <si>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</si>
  <si>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</si>
  <si>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</si>
  <si>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</si>
  <si>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</si>
  <si>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</si>
  <si>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</si>
  <si>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</si>
  <si>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</si>
  <si>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</si>
  <si>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</si>
  <si>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</si>
  <si>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</si>
  <si>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</si>
  <si>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</si>
  <si>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</si>
  <si>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</si>
  <si>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</si>
  <si>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</si>
  <si>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</si>
  <si>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</si>
  <si>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</si>
  <si>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</si>
  <si>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</si>
  <si>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</si>
  <si>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</si>
  <si>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</si>
  <si>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</si>
  <si>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</si>
  <si>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</si>
  <si>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</si>
  <si>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</si>
  <si>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</si>
  <si>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</si>
  <si>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</si>
  <si>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</si>
  <si>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</si>
  <si>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</si>
  <si>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</si>
  <si>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</si>
  <si>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</si>
  <si>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</si>
  <si>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</si>
  <si>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</si>
  <si>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</si>
  <si>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</si>
  <si>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</si>
  <si>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</si>
  <si>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</si>
  <si>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</si>
  <si>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</si>
  <si>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</si>
  <si>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</si>
  <si>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</si>
  <si>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</si>
  <si>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</si>
  <si>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</si>
  <si>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</si>
  <si>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</si>
  <si>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</si>
  <si>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</si>
  <si>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</si>
  <si>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</si>
  <si>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</si>
  <si>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</si>
  <si>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</si>
  <si>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</si>
  <si>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</si>
  <si>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</si>
  <si>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</si>
  <si>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</si>
  <si>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</si>
  <si>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</si>
  <si>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</si>
  <si>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</si>
  <si>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</si>
  <si>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</si>
  <si>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</si>
  <si>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</si>
  <si>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</si>
  <si>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</si>
  <si>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</si>
  <si>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</si>
  <si>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</si>
  <si>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</si>
  <si>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</si>
  <si>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</si>
  <si>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</si>
  <si>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</si>
  <si>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</si>
  <si>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</si>
  <si>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</si>
  <si>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</si>
  <si>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</si>
  <si>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</si>
  <si>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</si>
  <si>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</si>
  <si>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</si>
  <si>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</si>
  <si>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</si>
  <si>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</si>
  <si>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</si>
  <si>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</si>
  <si>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</si>
  <si>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</si>
  <si>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</si>
  <si>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</si>
  <si>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</si>
  <si>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</si>
  <si>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</si>
  <si>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</si>
  <si>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</si>
  <si>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</si>
  <si>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</si>
  <si>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</si>
  <si>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</si>
  <si>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</si>
  <si>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</si>
  <si>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</si>
  <si>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</si>
  <si>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</si>
  <si>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</si>
  <si>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</si>
  <si>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</si>
  <si>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</si>
  <si>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</si>
  <si>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</si>
  <si>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</si>
  <si>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</si>
  <si>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</si>
  <si>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</si>
  <si>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</si>
  <si>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</si>
  <si>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</si>
  <si>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</si>
  <si>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</si>
  <si>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</si>
  <si>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</si>
  <si>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</si>
  <si>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</si>
  <si>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</si>
  <si>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</si>
  <si>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</si>
  <si>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</si>
  <si>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</si>
  <si>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</si>
  <si>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</si>
  <si>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</si>
  <si>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</si>
  <si>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</si>
  <si>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</si>
  <si>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</si>
  <si>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</si>
  <si>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</si>
  <si>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</si>
  <si>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</si>
  <si>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</si>
  <si>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</si>
  <si>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</si>
  <si>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</si>
  <si>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</si>
  <si>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</si>
  <si>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</si>
  <si>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</si>
  <si>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</si>
  <si>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</si>
  <si>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</si>
  <si>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</si>
  <si>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</si>
  <si>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</si>
  <si>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</si>
  <si>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</si>
  <si>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</si>
  <si>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</si>
  <si>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</si>
  <si>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</si>
  <si>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</si>
  <si>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</si>
  <si>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</si>
  <si>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</si>
  <si>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</si>
  <si>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</si>
  <si>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</si>
  <si>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</si>
  <si>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</si>
  <si>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</si>
  <si>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</si>
  <si>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</si>
  <si>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</si>
  <si>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</si>
  <si>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</si>
  <si>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</si>
  <si>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</si>
  <si>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</si>
  <si>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</si>
  <si>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</si>
  <si>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</si>
  <si>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</si>
  <si>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</si>
  <si>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</si>
  <si>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</si>
  <si>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</si>
  <si>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</si>
  <si>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</si>
  <si>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</si>
  <si>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</si>
  <si>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</si>
  <si>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</si>
  <si>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</si>
  <si>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</si>
  <si>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</si>
  <si>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</si>
  <si>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</si>
  <si>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</si>
  <si>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</si>
  <si>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</si>
  <si>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</si>
  <si>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</si>
  <si>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</si>
  <si>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</si>
  <si>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</si>
  <si>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</si>
  <si>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</si>
  <si>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</si>
  <si>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</si>
  <si>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</si>
  <si>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</si>
  <si>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</si>
  <si>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</si>
  <si>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</si>
  <si>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</si>
  <si>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</si>
  <si>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</si>
  <si>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</si>
  <si>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</si>
  <si>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</si>
  <si>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</si>
  <si>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</si>
  <si>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</si>
  <si>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</si>
  <si>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</si>
  <si>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</si>
  <si>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</si>
  <si>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</si>
  <si>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</si>
  <si>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</si>
  <si>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</si>
  <si>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</si>
  <si>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</si>
  <si>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</si>
  <si>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</si>
  <si>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</si>
  <si>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</si>
  <si>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</si>
  <si>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</si>
  <si>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</si>
  <si>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</si>
  <si>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</si>
  <si>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</si>
  <si>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</si>
  <si>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</si>
  <si>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</si>
  <si>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</si>
  <si>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</si>
  <si>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</si>
  <si>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</si>
  <si>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</si>
  <si>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</si>
  <si>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</si>
  <si>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</si>
  <si>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</si>
  <si>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</si>
  <si>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</si>
  <si>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</si>
  <si>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</si>
  <si>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</si>
  <si>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</si>
  <si>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</si>
  <si>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</si>
  <si>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</si>
  <si>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</si>
  <si>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</si>
  <si>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</si>
  <si>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</si>
  <si>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</si>
  <si>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</si>
  <si>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</si>
  <si>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</si>
  <si>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</si>
  <si>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</si>
  <si>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</si>
  <si>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</si>
  <si>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</si>
  <si>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</si>
  <si>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</si>
  <si>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</si>
  <si>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</si>
  <si>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</si>
  <si>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</si>
  <si>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</si>
  <si>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</si>
  <si>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</si>
  <si>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</si>
  <si>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</si>
  <si>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</si>
  <si>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</si>
  <si>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</si>
  <si>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</si>
  <si>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</si>
  <si>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</si>
  <si>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</si>
  <si>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</si>
  <si>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</si>
  <si>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</si>
  <si>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</si>
  <si>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</si>
  <si>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</si>
  <si>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</si>
  <si>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</si>
  <si>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</si>
  <si>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</si>
  <si>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</si>
  <si>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</si>
  <si>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</si>
  <si>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</si>
  <si>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</si>
  <si>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</si>
  <si>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</si>
  <si>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</si>
  <si>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</si>
  <si>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</si>
  <si>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</si>
  <si>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</si>
  <si>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</si>
  <si>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</si>
  <si>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</si>
  <si>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</si>
  <si>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</si>
  <si>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</si>
  <si>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</si>
  <si>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</si>
  <si>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</si>
  <si>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</si>
  <si>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</si>
  <si>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</si>
  <si>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</si>
  <si>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</si>
  <si>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</si>
  <si>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</si>
  <si>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</si>
  <si>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</si>
  <si>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</si>
  <si>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</si>
  <si>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</si>
  <si>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</si>
  <si>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</si>
  <si>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</si>
  <si>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</si>
  <si>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</si>
  <si>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</si>
  <si>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</si>
  <si>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</si>
  <si>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</si>
  <si>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</si>
  <si>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</si>
  <si>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</si>
  <si>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</si>
  <si>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</si>
  <si>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</si>
  <si>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</si>
  <si>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</si>
  <si>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</si>
  <si>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</si>
  <si>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</si>
  <si>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</si>
  <si>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</si>
  <si>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</si>
  <si>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</si>
  <si>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</si>
  <si>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</si>
  <si>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</si>
  <si>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</si>
  <si>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</si>
  <si>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</si>
  <si>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</si>
  <si>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</si>
  <si>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</si>
  <si>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</si>
  <si>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</si>
  <si>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</si>
  <si>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</si>
  <si>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</si>
  <si>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</si>
  <si>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</si>
  <si>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</si>
  <si>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</si>
  <si>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</si>
  <si>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</si>
  <si>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</si>
  <si>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</si>
  <si>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</si>
  <si>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</si>
  <si>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</si>
  <si>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</si>
  <si>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</si>
  <si>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</si>
  <si>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</si>
  <si>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</si>
  <si>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</si>
  <si>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</si>
  <si>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</si>
  <si>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</si>
  <si>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</si>
  <si>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</si>
  <si>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</si>
  <si>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</si>
  <si>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</si>
  <si>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</si>
  <si>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</si>
  <si>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</si>
  <si>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</si>
  <si>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</si>
  <si>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</si>
  <si>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</si>
  <si>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</si>
  <si>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</si>
  <si>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</si>
  <si>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</si>
  <si>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</si>
  <si>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</si>
  <si>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</si>
  <si>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</si>
  <si>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</si>
  <si>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</si>
  <si>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</si>
  <si>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</si>
  <si>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</si>
  <si>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</si>
  <si>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</si>
  <si>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</si>
  <si>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</si>
  <si>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</si>
  <si>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</si>
  <si>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</si>
  <si>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</si>
  <si>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</si>
  <si>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</si>
  <si>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</si>
  <si>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</si>
  <si>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</si>
  <si>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</si>
  <si>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</si>
  <si>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</si>
  <si>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</si>
  <si>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</si>
  <si>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</si>
  <si>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</si>
  <si>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</si>
  <si>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</si>
  <si>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</si>
  <si>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</si>
  <si>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</si>
  <si>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</si>
  <si>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</si>
  <si>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</si>
  <si>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</si>
  <si>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</si>
  <si>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</si>
  <si>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</si>
  <si>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</si>
  <si>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</si>
  <si>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</si>
  <si>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</si>
  <si>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</si>
  <si>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</si>
  <si>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</si>
  <si>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</si>
  <si>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</si>
  <si>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</si>
  <si>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</si>
  <si>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</si>
  <si>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</si>
  <si>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</si>
  <si>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</si>
  <si>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</si>
  <si>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</si>
  <si>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</si>
  <si>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</si>
  <si>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</si>
  <si>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</si>
  <si>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</si>
  <si>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</si>
  <si>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</si>
  <si>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</si>
  <si>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</si>
  <si>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</si>
  <si>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</si>
  <si>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</si>
  <si>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</si>
  <si>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</si>
  <si>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</si>
  <si>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</si>
  <si>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</si>
  <si>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</si>
  <si>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</si>
  <si>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</si>
  <si>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</si>
  <si>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</si>
  <si>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</si>
  <si>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</si>
  <si>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</si>
  <si>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</si>
  <si>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</si>
  <si>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</si>
  <si>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</si>
  <si>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</si>
  <si>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</si>
  <si>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</si>
  <si>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</si>
  <si>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</si>
  <si>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</si>
  <si>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</si>
  <si>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</si>
  <si>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</si>
  <si>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</si>
  <si>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</si>
  <si>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</si>
  <si>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</si>
  <si>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</si>
  <si>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</si>
  <si>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</si>
  <si>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</si>
  <si>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</si>
  <si>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</si>
  <si>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</si>
  <si>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</si>
  <si>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</si>
  <si>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</si>
  <si>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</si>
  <si>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</si>
  <si>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</si>
  <si>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</si>
  <si>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</si>
  <si>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</si>
  <si>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</si>
  <si>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</si>
  <si>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</si>
  <si>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</si>
  <si>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</si>
  <si>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</si>
  <si>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</si>
  <si>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</si>
  <si>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</si>
  <si>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</si>
  <si>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</si>
  <si>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</si>
  <si>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</si>
  <si>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</si>
  <si>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</si>
  <si>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</si>
  <si>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</si>
  <si>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</si>
  <si>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</si>
  <si>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</si>
  <si>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</si>
  <si>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</si>
  <si>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</si>
  <si>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</si>
  <si>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</si>
  <si>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</si>
  <si>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</si>
  <si>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</si>
  <si>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</si>
  <si>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</si>
  <si>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</si>
  <si>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</si>
  <si>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</si>
  <si>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</si>
  <si>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</si>
  <si>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</si>
  <si>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</si>
  <si>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</si>
  <si>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</si>
  <si>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</si>
  <si>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</si>
  <si>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</si>
  <si>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</si>
  <si>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</si>
  <si>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</si>
  <si>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</si>
  <si>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</si>
  <si>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</si>
  <si>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</si>
  <si>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</si>
  <si>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</si>
  <si>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</si>
  <si>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</si>
  <si>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</si>
  <si>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</si>
  <si>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</si>
  <si>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</si>
  <si>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</si>
  <si>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</si>
  <si>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</si>
  <si>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</si>
  <si>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</si>
  <si>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</si>
  <si>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</si>
  <si>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</si>
  <si>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</si>
  <si>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</si>
  <si>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</si>
  <si>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</si>
  <si>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</si>
  <si>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</si>
  <si>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</si>
  <si>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</si>
  <si>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</si>
  <si>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</si>
  <si>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</si>
  <si>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</si>
  <si>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</si>
  <si>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</si>
  <si>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</si>
  <si>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</si>
  <si>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</si>
  <si>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</si>
  <si>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</si>
  <si>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</si>
  <si>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</si>
  <si>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</si>
  <si>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</si>
  <si>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</si>
  <si>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</si>
  <si>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</si>
  <si>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</si>
  <si>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</si>
  <si>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</si>
  <si>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</si>
  <si>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</si>
  <si>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</si>
  <si>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</si>
  <si>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</si>
  <si>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</si>
  <si>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</si>
  <si>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</si>
  <si>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</si>
  <si>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</si>
  <si>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</si>
  <si>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</si>
  <si>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</si>
  <si>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</si>
  <si>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</si>
  <si>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</si>
  <si>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</si>
  <si>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</si>
  <si>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</si>
  <si>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</si>
  <si>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</si>
  <si>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</si>
  <si>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</si>
  <si>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</si>
  <si>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</si>
  <si>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</si>
  <si>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</si>
  <si>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</si>
  <si>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</si>
  <si>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</si>
  <si>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</si>
  <si>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</si>
  <si>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</si>
  <si>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</si>
  <si>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</si>
  <si>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</si>
  <si>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</si>
  <si>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</si>
  <si>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</si>
  <si>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</si>
  <si>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</si>
  <si>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</si>
  <si>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</si>
  <si>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</si>
  <si>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</si>
  <si>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</si>
  <si>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</si>
  <si>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</si>
  <si>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</si>
  <si>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</si>
  <si>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</si>
  <si>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</si>
  <si>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</si>
  <si>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</si>
  <si>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</si>
  <si>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</si>
  <si>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</si>
  <si>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</si>
  <si>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</si>
  <si>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</si>
  <si>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</si>
  <si>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</si>
  <si>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</si>
  <si>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</si>
  <si>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</si>
  <si>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</si>
  <si>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</si>
  <si>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</si>
  <si>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</si>
  <si>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</si>
  <si>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</si>
  <si>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</si>
  <si>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</si>
  <si>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</si>
  <si>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</si>
  <si>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</si>
  <si>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</si>
  <si>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</si>
  <si>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</si>
  <si>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</si>
  <si>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</si>
  <si>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</si>
  <si>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</si>
  <si>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</si>
  <si>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</si>
  <si>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</si>
  <si>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</si>
  <si>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</si>
  <si>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</si>
  <si>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</si>
  <si>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</si>
  <si>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</si>
  <si>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</si>
  <si>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</si>
  <si>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</si>
  <si>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</si>
  <si>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</si>
  <si>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</si>
  <si>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</si>
  <si>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</si>
  <si>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</si>
  <si>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</si>
  <si>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</si>
  <si>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</si>
  <si>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</si>
  <si>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</si>
  <si>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</si>
  <si>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</si>
  <si>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</si>
  <si>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</si>
  <si>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</si>
  <si>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</si>
  <si>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</si>
  <si>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</si>
  <si>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</si>
  <si>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</si>
  <si>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</si>
  <si>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</si>
  <si>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</si>
  <si>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</si>
  <si>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</si>
  <si>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</si>
  <si>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</si>
  <si>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</si>
  <si>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</si>
  <si>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</si>
  <si>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</si>
  <si>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</si>
  <si>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</si>
  <si>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</si>
  <si>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</si>
  <si>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</si>
  <si>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</si>
  <si>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</si>
  <si>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</si>
  <si>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</si>
  <si>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</si>
  <si>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</si>
  <si>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</si>
  <si>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</si>
  <si>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</si>
  <si>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</si>
  <si>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</si>
  <si>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</si>
  <si>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</si>
  <si>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</si>
  <si>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</si>
  <si>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</si>
  <si>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</si>
  <si>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</si>
  <si>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</si>
  <si>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</si>
  <si>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</si>
  <si>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</si>
  <si>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</si>
  <si>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</si>
  <si>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</si>
  <si>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</si>
  <si>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</si>
  <si>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</si>
  <si>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</si>
  <si>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</si>
  <si>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</si>
  <si>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</si>
  <si>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</si>
  <si>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</si>
  <si>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</si>
  <si>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</si>
  <si>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</si>
  <si>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</si>
  <si>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</si>
  <si>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</si>
  <si>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</si>
  <si>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</si>
  <si>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</si>
  <si>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</si>
  <si>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</si>
  <si>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</si>
  <si>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</si>
  <si>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</si>
  <si>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</si>
  <si>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</si>
  <si>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</si>
  <si>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</si>
  <si>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</si>
  <si>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</si>
  <si>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</si>
  <si>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</si>
  <si>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</si>
  <si>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</si>
  <si>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</si>
  <si>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</si>
  <si>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</si>
  <si>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</si>
  <si>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</si>
  <si>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</si>
  <si>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</si>
  <si>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</si>
  <si>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</si>
  <si>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</si>
  <si>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</si>
  <si>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</si>
  <si>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</si>
  <si>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</si>
  <si>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</si>
  <si>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</si>
  <si>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</si>
  <si>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</si>
  <si>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</si>
  <si>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</si>
  <si>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</si>
  <si>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</si>
  <si>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</si>
  <si>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</si>
  <si>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</si>
  <si>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</si>
  <si>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</si>
  <si>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</si>
  <si>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</si>
  <si>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</si>
  <si>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</si>
  <si>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</si>
  <si>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</si>
  <si>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</si>
  <si>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</si>
  <si>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</si>
  <si>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</si>
  <si>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</si>
  <si>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</si>
  <si>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</si>
  <si>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</si>
  <si>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</si>
  <si>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</si>
  <si>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</si>
  <si>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</si>
  <si>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</si>
  <si>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</si>
  <si>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</si>
  <si>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</si>
  <si>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</si>
  <si>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</si>
  <si>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</si>
  <si>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</si>
  <si>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</si>
  <si>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</si>
  <si>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</si>
  <si>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</si>
  <si>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</si>
  <si>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</si>
  <si>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</si>
  <si>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</si>
  <si>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</si>
  <si>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</si>
  <si>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</si>
  <si>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</si>
  <si>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</si>
  <si>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</si>
  <si>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</si>
  <si>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</si>
  <si>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</si>
  <si>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</si>
  <si>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</si>
  <si>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</si>
  <si>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</si>
  <si>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</si>
  <si>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</si>
  <si>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</si>
  <si>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</si>
  <si>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</si>
  <si>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</si>
  <si>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</si>
  <si>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</si>
  <si>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</si>
  <si>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</si>
  <si>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</si>
  <si>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</si>
  <si>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</si>
  <si>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</si>
  <si>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</si>
  <si>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</si>
  <si>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</si>
  <si>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</si>
  <si>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</si>
  <si>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</si>
  <si>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</si>
  <si>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</si>
  <si>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</si>
  <si>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</si>
  <si>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</si>
  <si>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</si>
  <si>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</si>
  <si>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</si>
  <si>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</si>
  <si>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</si>
  <si>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</si>
  <si>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</si>
  <si>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</si>
  <si>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</si>
  <si>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</si>
  <si>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</si>
  <si>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</si>
  <si>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</si>
  <si>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</si>
  <si>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</si>
  <si>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</si>
  <si>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</si>
  <si>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</si>
  <si>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</si>
  <si>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</si>
  <si>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</si>
  <si>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</si>
  <si>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</si>
  <si>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</si>
  <si>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</si>
  <si>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</si>
  <si>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</si>
  <si>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</si>
  <si>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</si>
  <si>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</si>
  <si>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</si>
  <si>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</si>
  <si>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</si>
  <si>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</si>
  <si>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</si>
  <si>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</si>
  <si>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</si>
  <si>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</si>
  <si>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</si>
  <si>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</si>
  <si>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</si>
  <si>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</si>
  <si>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</si>
  <si>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</si>
  <si>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</si>
  <si>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</si>
  <si>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</si>
  <si>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</si>
  <si>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</si>
  <si>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</si>
  <si>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</si>
  <si>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</si>
  <si>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</si>
  <si>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</si>
  <si>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</si>
  <si>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</si>
  <si>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</si>
  <si>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</si>
  <si>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</si>
  <si>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</si>
  <si>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</si>
  <si>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</si>
  <si>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</si>
  <si>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</si>
  <si>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</si>
  <si>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</si>
  <si>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</si>
  <si>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</si>
  <si>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</si>
  <si>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</si>
  <si>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</si>
  <si>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</si>
  <si>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</si>
  <si>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</si>
  <si>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</si>
  <si>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</si>
  <si>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</si>
  <si>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</si>
  <si>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</si>
  <si>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</si>
  <si>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</si>
  <si>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</si>
  <si>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</si>
  <si>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</si>
  <si>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</si>
  <si>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</si>
  <si>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</si>
  <si>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</si>
  <si>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</si>
  <si>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</si>
  <si>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</si>
  <si>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</si>
  <si>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</si>
  <si>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</si>
  <si>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</si>
  <si>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</si>
  <si>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</si>
  <si>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</si>
  <si>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</si>
  <si>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</si>
  <si>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</si>
  <si>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</si>
  <si>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</si>
  <si>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</si>
  <si>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</si>
  <si>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</si>
  <si>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</si>
  <si>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</si>
  <si>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</si>
  <si>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</si>
  <si>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</si>
  <si>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</si>
  <si>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</si>
  <si>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</si>
  <si>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</si>
  <si>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</si>
  <si>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</si>
  <si>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</si>
  <si>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</si>
  <si>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</si>
  <si>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</si>
  <si>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</si>
  <si>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</si>
  <si>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</si>
  <si>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</si>
  <si>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</si>
  <si>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</si>
  <si>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</si>
  <si>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</si>
  <si>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</si>
  <si>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</si>
  <si>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</si>
  <si>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</si>
  <si>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</si>
  <si>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</si>
  <si>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</si>
  <si>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</si>
  <si>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</si>
  <si>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</si>
  <si>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</si>
  <si>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</si>
  <si>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</si>
  <si>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</si>
  <si>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</si>
  <si>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</si>
  <si>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</si>
  <si>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</si>
  <si>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</si>
  <si>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</si>
  <si>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</si>
  <si>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</si>
  <si>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</si>
  <si>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</si>
  <si>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</si>
  <si>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</si>
  <si>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</si>
  <si>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</si>
  <si>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</si>
  <si>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</si>
  <si>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</si>
  <si>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</si>
  <si>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</si>
  <si>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</si>
  <si>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</si>
  <si>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</si>
  <si>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</si>
  <si>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</si>
  <si>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</si>
  <si>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</si>
  <si>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</si>
  <si>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</si>
  <si>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</si>
  <si>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</si>
  <si>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</si>
  <si>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</si>
  <si>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</si>
  <si>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</si>
  <si>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</si>
  <si>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</si>
  <si>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</si>
  <si>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</si>
  <si>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</si>
  <si>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</si>
  <si>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</si>
  <si>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</si>
  <si>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</si>
  <si>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</si>
  <si>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</si>
  <si>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</si>
  <si>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</si>
  <si>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</si>
  <si>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</si>
  <si>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</si>
  <si>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</si>
  <si>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</si>
  <si>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</si>
  <si>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</si>
  <si>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</si>
  <si>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</si>
  <si>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</si>
  <si>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</si>
  <si>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</si>
  <si>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</si>
  <si>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</si>
  <si>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</si>
  <si>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</si>
  <si>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</si>
  <si>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</si>
  <si>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</si>
  <si>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</si>
  <si>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</si>
  <si>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</si>
  <si>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</si>
  <si>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</si>
  <si>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</si>
  <si>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</si>
  <si>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</si>
  <si>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</si>
  <si>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</si>
  <si>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</si>
  <si>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</si>
  <si>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</si>
  <si>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</si>
  <si>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</si>
  <si>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</si>
  <si>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</si>
  <si>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</si>
  <si>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</si>
  <si>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</si>
  <si>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</si>
  <si>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</si>
  <si>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</si>
  <si>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</si>
  <si>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</si>
  <si>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</si>
  <si>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</si>
  <si>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</si>
  <si>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</si>
  <si>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</si>
  <si>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</si>
  <si>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</si>
  <si>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</si>
  <si>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</si>
  <si>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</si>
  <si>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</si>
  <si>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</si>
  <si>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</si>
  <si>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</si>
  <si>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</si>
  <si>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</si>
  <si>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</si>
  <si>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</si>
  <si>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</si>
  <si>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</si>
  <si>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</si>
  <si>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</si>
  <si>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</si>
  <si>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</si>
  <si>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</si>
  <si>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</si>
  <si>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</si>
  <si>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</si>
  <si>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</si>
  <si>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</si>
  <si>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</si>
  <si>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</si>
  <si>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</si>
  <si>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</si>
  <si>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</si>
  <si>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</si>
  <si>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</si>
  <si>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</si>
  <si>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</si>
  <si>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</si>
  <si>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</si>
  <si>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</si>
  <si>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</si>
  <si>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</si>
  <si>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</si>
  <si>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</si>
  <si>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</si>
  <si>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</si>
  <si>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</si>
  <si>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</si>
  <si>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</si>
  <si>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</si>
  <si>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</si>
  <si>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</si>
  <si>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</si>
  <si>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</si>
  <si>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</si>
  <si>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</si>
  <si>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</si>
  <si>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</si>
  <si>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</si>
  <si>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</si>
  <si>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</si>
  <si>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</si>
  <si>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</si>
  <si>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</si>
  <si>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</si>
  <si>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</si>
  <si>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</si>
  <si>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</si>
  <si>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</si>
  <si>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</si>
  <si>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</si>
  <si>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</si>
  <si>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</si>
  <si>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</si>
  <si>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</si>
  <si>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</si>
  <si>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</si>
  <si>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</si>
  <si>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</si>
  <si>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</si>
  <si>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</si>
  <si>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</si>
  <si>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</si>
  <si>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</si>
  <si>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</si>
  <si>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</si>
  <si>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</si>
  <si>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</si>
  <si>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</si>
  <si>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</si>
  <si>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</si>
  <si>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</si>
  <si>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</si>
  <si>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</si>
  <si>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</si>
  <si>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</si>
  <si>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</si>
  <si>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</si>
  <si>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</si>
  <si>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</si>
  <si>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</si>
  <si>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</si>
  <si>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</si>
  <si>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</si>
  <si>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</si>
  <si>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</si>
  <si>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</si>
  <si>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</si>
  <si>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</si>
  <si>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</si>
  <si>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</si>
  <si>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</si>
  <si>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</si>
  <si>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</si>
  <si>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</si>
  <si>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</si>
  <si>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</si>
  <si>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</si>
  <si>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</si>
  <si>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</si>
  <si>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</si>
  <si>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</si>
  <si>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</si>
  <si>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</si>
  <si>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</si>
  <si>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</si>
  <si>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</si>
  <si>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</si>
  <si>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</si>
  <si>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</si>
  <si>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</si>
  <si>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</si>
  <si>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</si>
  <si>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</si>
  <si>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</si>
  <si>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</si>
  <si>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</si>
  <si>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</si>
  <si>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</si>
  <si>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</si>
  <si>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</si>
  <si>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</si>
  <si>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</si>
  <si>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</si>
  <si>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</si>
  <si>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</si>
  <si>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</si>
  <si>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</si>
  <si>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</si>
  <si>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</si>
  <si>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</si>
  <si>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</si>
  <si>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</si>
  <si>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</si>
  <si>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</si>
  <si>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</si>
  <si>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</si>
  <si>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</si>
  <si>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</si>
  <si>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</si>
  <si>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</si>
  <si>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</si>
  <si>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</si>
  <si>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</si>
  <si>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</si>
  <si>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</si>
  <si>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</si>
  <si>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</si>
  <si>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</si>
  <si>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</si>
  <si>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</si>
  <si>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</si>
  <si>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</si>
  <si>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</si>
  <si>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</si>
  <si>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</si>
  <si>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</si>
  <si>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</si>
  <si>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</si>
  <si>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</si>
  <si>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</si>
  <si>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</si>
  <si>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</si>
  <si>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</si>
  <si>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</si>
  <si>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</si>
  <si>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</si>
  <si>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</si>
  <si>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</si>
  <si>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</si>
  <si>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</si>
  <si>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</si>
  <si>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</si>
  <si>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</si>
  <si>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</si>
  <si>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</si>
  <si>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</si>
  <si>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</si>
  <si>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</si>
  <si>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</si>
  <si>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</si>
  <si>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</si>
  <si>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</si>
  <si>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</si>
  <si>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</si>
  <si>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</si>
  <si>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</si>
  <si>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</si>
  <si>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</si>
  <si>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</si>
  <si>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</si>
  <si>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</si>
  <si>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</si>
  <si>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</si>
  <si>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</si>
  <si>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</si>
  <si>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</si>
  <si>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</si>
  <si>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</si>
  <si>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</si>
  <si>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</si>
  <si>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</si>
  <si>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</si>
  <si>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</si>
  <si>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</si>
  <si>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</si>
  <si>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</si>
  <si>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</si>
  <si>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</si>
  <si>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</si>
  <si>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</si>
  <si>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</si>
  <si>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</si>
  <si>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</si>
  <si>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</si>
  <si>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</si>
  <si>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</si>
  <si>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</si>
  <si>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</si>
  <si>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</si>
  <si>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</si>
  <si>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</si>
  <si>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</si>
  <si>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</si>
  <si>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</si>
  <si>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</si>
  <si>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</si>
  <si>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</si>
  <si>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</si>
  <si>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</si>
  <si>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</si>
  <si>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</si>
  <si>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</si>
  <si>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</si>
  <si>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</si>
  <si>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</si>
  <si>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</si>
  <si>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</si>
  <si>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</si>
  <si>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</si>
  <si>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</si>
  <si>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</si>
  <si>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</si>
  <si>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</si>
  <si>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</si>
  <si>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</si>
  <si>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</si>
  <si>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</si>
  <si>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</si>
  <si>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</si>
  <si>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</si>
  <si>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</si>
  <si>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</si>
  <si>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</si>
  <si>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</si>
  <si>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</si>
  <si>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</si>
  <si>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</si>
  <si>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</si>
  <si>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</si>
  <si>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</si>
  <si>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</si>
  <si>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</si>
  <si>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</si>
  <si>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</si>
  <si>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</si>
  <si>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</si>
  <si>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</si>
  <si>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</si>
  <si>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</si>
  <si>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</si>
  <si>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</si>
  <si>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</si>
  <si>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</si>
  <si>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</si>
  <si>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</si>
  <si>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</si>
  <si>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</si>
  <si>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</si>
  <si>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</si>
  <si>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</si>
  <si>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</si>
  <si>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</si>
  <si>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</si>
  <si>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</si>
  <si>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</si>
  <si>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</si>
  <si>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</si>
  <si>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</si>
  <si>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</si>
  <si>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</si>
  <si>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</si>
  <si>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</si>
  <si>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</si>
  <si>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</si>
  <si>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</si>
  <si>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</si>
  <si>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</si>
  <si>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</si>
  <si>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</si>
  <si>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</si>
  <si>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</si>
  <si>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</si>
  <si>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</si>
  <si>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</si>
  <si>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</si>
  <si>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</si>
  <si>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</si>
  <si>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</si>
  <si>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</si>
  <si>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</si>
  <si>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</si>
  <si>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</si>
  <si>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</si>
  <si>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</si>
  <si>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</si>
  <si>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</si>
  <si>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</si>
  <si>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</si>
  <si>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</si>
  <si>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</si>
  <si>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</si>
  <si>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</si>
  <si>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</si>
  <si>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</si>
  <si>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</si>
  <si>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</si>
  <si>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</si>
  <si>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</si>
  <si>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</si>
  <si>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</si>
  <si>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</si>
  <si>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</si>
  <si>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</si>
  <si>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</si>
  <si>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</si>
  <si>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</si>
  <si>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</si>
  <si>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</si>
  <si>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</si>
  <si>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</si>
  <si>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</si>
  <si>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</si>
  <si>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</si>
  <si>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</si>
  <si>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</si>
  <si>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</si>
  <si>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</si>
  <si>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</si>
  <si>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</si>
  <si>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</si>
  <si>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</si>
  <si>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</si>
  <si>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</si>
  <si>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</si>
  <si>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</si>
  <si>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</si>
  <si>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</si>
  <si>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</si>
  <si>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</si>
  <si>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</si>
  <si>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</si>
  <si>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</si>
  <si>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</si>
  <si>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</si>
  <si>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</si>
  <si>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</si>
  <si>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</si>
  <si>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</si>
  <si>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</si>
  <si>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</si>
  <si>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</si>
  <si>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</si>
  <si>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</si>
  <si>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</si>
  <si>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</si>
  <si>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</si>
  <si>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</si>
  <si>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</si>
  <si>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</si>
  <si>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</si>
  <si>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</si>
  <si>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</si>
  <si>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</si>
  <si>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</si>
  <si>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</si>
  <si>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</si>
  <si>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</si>
  <si>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</si>
  <si>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</si>
  <si>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</si>
  <si>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</si>
  <si>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</si>
  <si>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</si>
  <si>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</si>
  <si>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</si>
  <si>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</si>
  <si>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</si>
  <si>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</si>
  <si>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</si>
  <si>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</si>
  <si>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</si>
  <si>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</si>
  <si>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</si>
  <si>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</si>
  <si>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</si>
  <si>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</si>
  <si>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</si>
  <si>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</si>
  <si>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</si>
  <si>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</si>
  <si>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</si>
  <si>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</si>
  <si>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</si>
  <si>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</si>
  <si>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</si>
  <si>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</si>
  <si>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</si>
  <si>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</si>
  <si>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</si>
  <si>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</si>
  <si>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</si>
  <si>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</si>
  <si>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</si>
  <si>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</si>
  <si>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</si>
  <si>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</si>
  <si>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</si>
  <si>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</si>
  <si>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</si>
  <si>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</si>
  <si>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</si>
  <si>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</si>
  <si>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</si>
  <si>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</si>
  <si>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</si>
  <si>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</si>
  <si>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</si>
  <si>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</si>
  <si>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</si>
  <si>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</si>
  <si>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</si>
  <si>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</si>
  <si>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</si>
  <si>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</si>
  <si>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</si>
  <si>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</si>
  <si>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</si>
  <si>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</si>
  <si>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</si>
  <si>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</si>
  <si>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</si>
  <si>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</si>
  <si>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</si>
  <si>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</si>
  <si>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</si>
  <si>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</si>
  <si>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</si>
  <si>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</si>
  <si>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</si>
  <si>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</si>
  <si>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</si>
  <si>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</si>
  <si>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</si>
  <si>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</si>
  <si>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</si>
  <si>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</si>
  <si>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</si>
  <si>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</si>
  <si>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</si>
  <si>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</si>
  <si>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</si>
  <si>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</si>
  <si>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</si>
  <si>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</si>
  <si>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</si>
  <si>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</si>
  <si>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</si>
  <si>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</si>
  <si>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</si>
  <si>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</si>
  <si>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</si>
  <si>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</si>
  <si>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</si>
  <si>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</si>
  <si>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</si>
  <si>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</si>
  <si>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</si>
  <si>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</si>
  <si>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</si>
  <si>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</si>
  <si>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</si>
  <si>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</si>
  <si>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</si>
  <si>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</si>
  <si>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</si>
  <si>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</si>
  <si>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</si>
  <si>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</si>
  <si>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</si>
  <si>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</si>
  <si>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</si>
  <si>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</si>
  <si>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</si>
  <si>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</si>
  <si>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</si>
  <si>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</si>
  <si>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</si>
  <si>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</si>
  <si>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</si>
  <si>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</si>
  <si>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</si>
  <si>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</si>
  <si>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</si>
  <si>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</si>
  <si>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</si>
  <si>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</si>
  <si>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</si>
  <si>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</si>
  <si>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</si>
  <si>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</si>
  <si>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</si>
  <si>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</si>
  <si>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</si>
  <si>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</si>
  <si>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</si>
  <si>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</si>
  <si>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</si>
  <si>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</si>
  <si>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</si>
  <si>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</si>
  <si>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</si>
  <si>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</si>
  <si>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</si>
  <si>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</si>
  <si>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</si>
  <si>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</si>
  <si>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</si>
  <si>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</si>
  <si>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</si>
  <si>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</si>
  <si>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</si>
  <si>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</si>
  <si>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</si>
  <si>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</si>
  <si>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</si>
  <si>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</si>
  <si>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</si>
  <si>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</si>
  <si>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</si>
  <si>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</si>
  <si>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</si>
  <si>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</si>
  <si>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</si>
  <si>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</si>
  <si>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</si>
  <si>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</si>
  <si>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</si>
  <si>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</si>
  <si>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</si>
  <si>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</si>
  <si>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</si>
  <si>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</si>
  <si>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</si>
  <si>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</si>
  <si>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</si>
  <si>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</si>
  <si>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</si>
  <si>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</si>
  <si>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</si>
  <si>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</si>
  <si>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</si>
  <si>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</si>
  <si>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</si>
  <si>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</si>
  <si>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</si>
  <si>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</si>
  <si>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</si>
  <si>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</si>
  <si>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</si>
  <si>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</si>
  <si>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</si>
  <si>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</si>
  <si>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</si>
  <si>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</si>
  <si>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</si>
  <si>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</si>
  <si>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</si>
  <si>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</si>
  <si>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</si>
  <si>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</si>
  <si>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</si>
  <si>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</si>
  <si>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</si>
  <si>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</si>
  <si>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</si>
  <si>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</si>
  <si>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</si>
  <si>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</si>
  <si>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</si>
  <si>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</si>
  <si>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</si>
  <si>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</si>
  <si>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</si>
  <si>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</si>
  <si>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</si>
  <si>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</si>
  <si>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</si>
  <si>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</si>
  <si>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</si>
  <si>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</si>
  <si>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</si>
  <si>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</si>
  <si>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</si>
  <si>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</si>
  <si>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</si>
  <si>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</si>
  <si>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</si>
  <si>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</si>
  <si>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</si>
  <si>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</si>
  <si>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</si>
  <si>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</si>
  <si>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</si>
  <si>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</si>
  <si>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</si>
  <si>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</si>
  <si>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</si>
  <si>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</si>
  <si>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</si>
  <si>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</si>
  <si>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</si>
  <si>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</si>
  <si>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</si>
  <si>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</si>
  <si>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</si>
  <si>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</si>
  <si>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</si>
  <si>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</si>
  <si>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</si>
  <si>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</si>
  <si>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</si>
  <si>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</si>
  <si>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</si>
  <si>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</si>
  <si>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</si>
  <si>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</si>
  <si>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</si>
  <si>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</si>
  <si>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</si>
  <si>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</si>
  <si>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</si>
  <si>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</si>
  <si>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</si>
  <si>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</si>
  <si>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</si>
  <si>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</si>
  <si>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</si>
  <si>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</si>
  <si>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</si>
  <si>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</si>
  <si>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</si>
  <si>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</si>
  <si>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</si>
  <si>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</si>
  <si>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</si>
  <si>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</si>
  <si>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</si>
  <si>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</si>
  <si>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</si>
  <si>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</si>
  <si>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</si>
  <si>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</si>
  <si>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</si>
  <si>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</si>
  <si>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</si>
  <si>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</si>
  <si>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</si>
  <si>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</si>
  <si>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</si>
  <si>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</si>
  <si>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</si>
  <si>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</si>
  <si>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</si>
  <si>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</si>
  <si>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</si>
  <si>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</si>
  <si>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</si>
  <si>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</si>
  <si>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</si>
  <si>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</si>
  <si>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</si>
  <si>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</si>
  <si>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</si>
  <si>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</si>
  <si>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</si>
  <si>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</si>
  <si>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</si>
  <si>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</si>
  <si>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</si>
  <si>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</si>
  <si>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</si>
  <si>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</si>
  <si>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</si>
  <si>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</si>
  <si>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</si>
  <si>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</si>
  <si>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</si>
  <si>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</si>
  <si>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</si>
  <si>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</si>
  <si>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</si>
  <si>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</si>
  <si>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</si>
  <si>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</si>
  <si>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</si>
  <si>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</si>
  <si>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</si>
  <si>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</si>
  <si>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</si>
  <si>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</si>
  <si>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</si>
  <si>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</si>
  <si>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</si>
  <si>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</si>
  <si>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</si>
  <si>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</si>
  <si>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</si>
  <si>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</si>
  <si>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</si>
  <si>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</si>
  <si>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</si>
  <si>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</si>
  <si>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</si>
  <si>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</si>
  <si>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</si>
  <si>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</si>
  <si>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</si>
  <si>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</si>
  <si>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</si>
  <si>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</si>
  <si>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</si>
  <si>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</si>
  <si>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</si>
  <si>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</si>
  <si>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</si>
  <si>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</si>
  <si>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</si>
  <si>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</si>
  <si>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</si>
  <si>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</si>
  <si>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</si>
  <si>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</si>
  <si>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</si>
  <si>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</si>
  <si>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</si>
  <si>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</si>
  <si>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</si>
  <si>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</si>
  <si>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</si>
  <si>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</si>
  <si>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</si>
  <si>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</si>
  <si>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</si>
  <si>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</si>
  <si>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</si>
  <si>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</si>
  <si>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</si>
  <si>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</si>
  <si>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</si>
  <si>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</si>
  <si>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</si>
  <si>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</si>
  <si>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</si>
  <si>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</si>
  <si>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</si>
  <si>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</si>
  <si>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</si>
  <si>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</si>
  <si>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</si>
  <si>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</si>
  <si>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</si>
  <si>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</si>
  <si>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</si>
  <si>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</si>
  <si>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</si>
  <si>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</si>
  <si>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</si>
  <si>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</si>
  <si>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</si>
  <si>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</si>
  <si>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</si>
  <si>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</si>
  <si>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</si>
  <si>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</si>
  <si>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</si>
  <si>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</si>
  <si>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</si>
  <si>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</si>
  <si>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</si>
  <si>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</si>
  <si>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</si>
  <si>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</si>
  <si>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</si>
  <si>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</si>
  <si>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</si>
  <si>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</si>
  <si>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</si>
  <si>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</si>
  <si>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</si>
  <si>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</si>
  <si>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</si>
  <si>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</si>
  <si>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</si>
  <si>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</si>
  <si>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</si>
  <si>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</si>
  <si>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</si>
  <si>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</si>
  <si>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</si>
  <si>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</si>
  <si>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</si>
  <si>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</si>
  <si>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</si>
  <si>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</si>
  <si>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</si>
  <si>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</si>
  <si>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</si>
  <si>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</si>
  <si>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</si>
  <si>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</si>
  <si>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</si>
  <si>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</si>
  <si>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</si>
  <si>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</si>
  <si>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</si>
  <si>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</si>
  <si>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</si>
  <si>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</si>
  <si>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</si>
  <si>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</si>
  <si>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</si>
  <si>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</si>
  <si>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</si>
  <si>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</si>
  <si>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</si>
  <si>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</si>
  <si>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</si>
  <si>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</si>
  <si>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</si>
  <si>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</si>
  <si>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</si>
  <si>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</si>
  <si>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</si>
  <si>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</si>
  <si>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</si>
  <si>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</si>
  <si>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</si>
  <si>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</si>
  <si>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</si>
  <si>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</si>
  <si>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</si>
  <si>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</si>
  <si>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</si>
  <si>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</si>
  <si>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</si>
  <si>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</si>
  <si>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</si>
  <si>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</si>
  <si>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</si>
  <si>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</si>
  <si>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</si>
  <si>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</si>
  <si>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</si>
  <si>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</si>
  <si>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</si>
  <si>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</si>
  <si>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</si>
  <si>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</si>
  <si>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</si>
  <si>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</si>
  <si>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</si>
  <si>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</si>
  <si>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</si>
  <si>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</si>
  <si>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</si>
  <si>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</si>
  <si>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</si>
  <si>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</si>
  <si>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</si>
  <si>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</si>
  <si>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</si>
  <si>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</si>
  <si>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</si>
  <si>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</si>
  <si>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</si>
  <si>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</si>
  <si>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</si>
  <si>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</si>
  <si>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</si>
  <si>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</si>
  <si>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</si>
  <si>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</si>
  <si>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</si>
  <si>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</si>
  <si>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</si>
  <si>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</si>
  <si>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</si>
  <si>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</si>
  <si>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</si>
  <si>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</si>
  <si>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</si>
  <si>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</si>
  <si>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</si>
  <si>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</si>
  <si>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</si>
  <si>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</si>
  <si>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</si>
  <si>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</si>
  <si>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</si>
  <si>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</si>
  <si>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</si>
  <si>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</si>
  <si>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</si>
  <si>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</si>
  <si>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</si>
  <si>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</si>
  <si>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</si>
  <si>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</si>
  <si>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</si>
  <si>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</si>
  <si>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</si>
  <si>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</si>
  <si>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</si>
  <si>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</si>
  <si>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</si>
  <si>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</si>
  <si>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</si>
  <si>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</si>
  <si>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</si>
  <si>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</si>
  <si>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</si>
  <si>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</si>
  <si>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</si>
  <si>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</si>
  <si>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</si>
  <si>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</si>
  <si>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</si>
  <si>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</si>
  <si>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</si>
  <si>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</si>
  <si>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</si>
  <si>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</si>
  <si>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</si>
  <si>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</si>
  <si>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</si>
  <si>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</si>
  <si>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</si>
  <si>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</si>
  <si>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</si>
  <si>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</si>
  <si>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</si>
  <si>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</si>
  <si>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</si>
  <si>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</si>
  <si>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</si>
  <si>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</si>
  <si>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</si>
  <si>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</si>
  <si>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</si>
  <si>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</si>
  <si>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</si>
  <si>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</si>
  <si>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</si>
  <si>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</si>
  <si>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</si>
  <si>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</si>
  <si>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</si>
  <si>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</si>
  <si>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</si>
  <si>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</si>
  <si>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</si>
  <si>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</si>
  <si>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</si>
  <si>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</si>
  <si>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</si>
  <si>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</si>
  <si>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</si>
  <si>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</si>
  <si>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</si>
  <si>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</si>
  <si>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</si>
  <si>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</si>
  <si>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</si>
  <si>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</si>
  <si>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</si>
  <si>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</si>
  <si>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</si>
  <si>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</si>
  <si>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</si>
  <si>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</si>
  <si>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</si>
  <si>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</si>
  <si>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</si>
  <si>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</si>
  <si>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</si>
  <si>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</si>
  <si>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</si>
  <si>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</si>
  <si>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</si>
  <si>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</si>
  <si>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</si>
  <si>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</si>
  <si>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</si>
  <si>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</si>
  <si>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</si>
  <si>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</si>
  <si>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</si>
  <si>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</si>
  <si>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</si>
  <si>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</si>
  <si>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</si>
  <si>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</si>
  <si>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</si>
  <si>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</si>
  <si>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</si>
  <si>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</si>
  <si>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</si>
  <si>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</si>
  <si>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</si>
  <si>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</si>
  <si>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</si>
  <si>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</si>
  <si>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</si>
  <si>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</si>
  <si>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</si>
  <si>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</si>
  <si>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</si>
  <si>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</si>
  <si>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</si>
  <si>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</si>
  <si>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</si>
  <si>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</si>
  <si>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</si>
  <si>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</si>
  <si>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</si>
  <si>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</si>
  <si>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</si>
  <si>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</si>
  <si>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</si>
  <si>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</si>
  <si>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</si>
  <si>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</si>
  <si>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</si>
  <si>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</si>
  <si>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</si>
  <si>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</si>
  <si>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</si>
  <si>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</si>
  <si>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</si>
  <si>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</si>
  <si>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</si>
  <si>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</si>
  <si>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</si>
  <si>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</si>
  <si>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</si>
  <si>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</si>
  <si>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</si>
  <si>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</si>
  <si>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</si>
  <si>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</si>
  <si>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</si>
  <si>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</si>
  <si>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</si>
  <si>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</si>
  <si>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</si>
  <si>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</si>
  <si>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</si>
  <si>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</si>
  <si>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</si>
  <si>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</si>
  <si>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</si>
  <si>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</si>
  <si>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</si>
  <si>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</si>
  <si>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</si>
  <si>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</si>
  <si>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</si>
  <si>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</si>
  <si>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</si>
  <si>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</si>
  <si>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</si>
  <si>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</si>
  <si>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</si>
  <si>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</si>
  <si>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</si>
  <si>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</si>
  <si>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</si>
  <si>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</si>
  <si>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</si>
  <si>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</si>
  <si>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</si>
  <si>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</si>
  <si>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</si>
  <si>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</si>
  <si>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</si>
  <si>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</si>
  <si>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</si>
  <si>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</si>
  <si>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</si>
  <si>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</si>
  <si>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</si>
  <si>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</si>
  <si>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</si>
  <si>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</si>
  <si>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</si>
  <si>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</si>
  <si>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</si>
  <si>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</si>
  <si>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</si>
  <si>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</si>
  <si>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</si>
  <si>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</si>
  <si>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</si>
  <si>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</si>
  <si>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</si>
  <si>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</si>
  <si>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</si>
  <si>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</si>
  <si>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</si>
  <si>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</si>
  <si>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</si>
  <si>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</si>
  <si>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</si>
  <si>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</si>
  <si>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</si>
  <si>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</si>
  <si>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</si>
  <si>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</si>
  <si>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</si>
  <si>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</si>
  <si>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</si>
  <si>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</si>
  <si>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</si>
  <si>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</si>
  <si>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</si>
  <si>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</si>
  <si>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</si>
  <si>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</si>
  <si>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</si>
  <si>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</si>
  <si>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</si>
  <si>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</si>
  <si>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</si>
  <si>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</si>
  <si>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</si>
  <si>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</si>
  <si>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</si>
  <si>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</si>
  <si>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</si>
  <si>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</si>
  <si>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</si>
  <si>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</si>
  <si>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</si>
  <si>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</si>
  <si>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</si>
  <si>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</si>
  <si>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</si>
  <si>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</si>
  <si>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</si>
  <si>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</si>
  <si>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</si>
  <si>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</si>
  <si>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</si>
  <si>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</si>
  <si>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</si>
  <si>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</si>
  <si>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</si>
  <si>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</si>
  <si>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</si>
  <si>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</si>
  <si>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</si>
  <si>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</si>
  <si>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</si>
  <si>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</si>
  <si>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</si>
  <si>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</si>
  <si>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</si>
  <si>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</si>
  <si>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</si>
  <si>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</si>
  <si>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</si>
  <si>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</si>
  <si>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</si>
  <si>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</si>
  <si>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</si>
  <si>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</si>
  <si>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</si>
  <si>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</si>
  <si>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</si>
  <si>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</si>
  <si>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</si>
  <si>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</si>
  <si>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</si>
  <si>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</si>
  <si>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</si>
  <si>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</si>
  <si>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</si>
  <si>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</si>
  <si>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</si>
  <si>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</si>
  <si>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</si>
  <si>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</si>
  <si>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</si>
  <si>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</si>
  <si>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</si>
  <si>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</si>
  <si>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</si>
  <si>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</si>
  <si>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</si>
  <si>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</si>
  <si>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</si>
  <si>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</si>
  <si>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</si>
  <si>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</si>
  <si>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</si>
  <si>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</si>
  <si>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</si>
  <si>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</si>
  <si>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</si>
  <si>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</si>
  <si>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</si>
  <si>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</si>
  <si>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</si>
  <si>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</si>
  <si>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</si>
  <si>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</si>
  <si>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</si>
  <si>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</si>
  <si>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</si>
  <si>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</si>
  <si>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</si>
  <si>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</si>
  <si>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</si>
  <si>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</si>
  <si>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</si>
  <si>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</si>
  <si>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</si>
  <si>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</si>
  <si>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</si>
  <si>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</si>
  <si>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</si>
  <si>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</si>
  <si>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</si>
  <si>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</si>
  <si>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</si>
  <si>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</si>
  <si>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</si>
  <si>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</si>
  <si>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</si>
  <si>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</si>
  <si>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</si>
  <si>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</si>
  <si>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</si>
  <si>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</si>
  <si>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</si>
  <si>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</si>
  <si>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</si>
  <si>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</si>
  <si>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</si>
  <si>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</si>
  <si>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</si>
  <si>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</si>
  <si>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</si>
  <si>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</si>
  <si>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</si>
  <si>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</si>
  <si>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</si>
  <si>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</si>
  <si>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</si>
  <si>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</si>
  <si>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</si>
  <si>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</si>
  <si>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</si>
  <si>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</si>
  <si>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</si>
  <si>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</si>
  <si>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</si>
  <si>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</si>
  <si>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</si>
  <si>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</si>
  <si>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</si>
  <si>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</si>
  <si>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</si>
  <si>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</si>
  <si>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</si>
  <si>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</si>
  <si>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</si>
  <si>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</si>
  <si>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</si>
  <si>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</si>
  <si>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</si>
  <si>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</si>
  <si>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</si>
  <si>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</si>
  <si>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</si>
  <si>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</si>
  <si>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</si>
  <si>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</si>
  <si>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</si>
  <si>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</si>
  <si>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</si>
  <si>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</si>
  <si>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</si>
  <si>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</si>
  <si>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</si>
  <si>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</si>
  <si>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</si>
  <si>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</si>
  <si>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</si>
  <si>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</si>
  <si>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</si>
  <si>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</si>
  <si>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</si>
  <si>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</si>
  <si>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</si>
  <si>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</si>
  <si>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</si>
  <si>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</si>
  <si>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</si>
  <si>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</si>
  <si>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</si>
  <si>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</si>
  <si>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</si>
  <si>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</si>
  <si>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</si>
  <si>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</si>
  <si>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</si>
  <si>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</si>
  <si>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</si>
  <si>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</si>
  <si>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</si>
  <si>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</si>
  <si>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</si>
  <si>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</si>
  <si>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</si>
  <si>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</si>
  <si>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</si>
  <si>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</si>
  <si>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</si>
  <si>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</si>
  <si>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</si>
  <si>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</si>
  <si>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</si>
  <si>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</si>
  <si>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</si>
  <si>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</si>
  <si>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</si>
  <si>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</si>
  <si>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</si>
  <si>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</si>
  <si>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</si>
  <si>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</si>
  <si>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</si>
  <si>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</si>
  <si>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</si>
  <si>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</si>
  <si>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</si>
  <si>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</si>
  <si>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</si>
  <si>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</si>
  <si>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</si>
  <si>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</si>
  <si>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</si>
  <si>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</si>
  <si>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</si>
  <si>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</si>
  <si>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</si>
  <si>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</si>
  <si>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</si>
  <si>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</si>
  <si>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</si>
  <si>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</si>
  <si>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</si>
  <si>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</si>
  <si>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</si>
  <si>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</si>
  <si>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</si>
  <si>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</si>
  <si>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</si>
  <si>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</si>
  <si>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</si>
  <si>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</si>
  <si>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</si>
  <si>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</si>
  <si>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</si>
  <si>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</si>
  <si>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</si>
  <si>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</si>
  <si>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</si>
  <si>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</si>
  <si>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</si>
  <si>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</si>
  <si>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</si>
  <si>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</si>
  <si>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</si>
  <si>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</si>
  <si>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</si>
  <si>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</si>
  <si>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</si>
  <si>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</si>
  <si>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</si>
  <si>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</si>
  <si>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</si>
  <si>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</si>
  <si>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</si>
  <si>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</si>
  <si>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</si>
  <si>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</si>
  <si>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</si>
  <si>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</si>
  <si>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</si>
  <si>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</si>
  <si>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</si>
  <si>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</si>
  <si>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</si>
  <si>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</si>
  <si>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</si>
  <si>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</si>
  <si>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</si>
  <si>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</si>
  <si>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</si>
  <si>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</si>
  <si>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</si>
  <si>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</si>
  <si>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</si>
  <si>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</si>
  <si>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</si>
  <si>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</si>
  <si>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</si>
  <si>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</si>
  <si>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</si>
  <si>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</si>
  <si>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</si>
  <si>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</si>
  <si>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</si>
  <si>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</si>
  <si>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</si>
  <si>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</si>
  <si>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</si>
  <si>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</si>
  <si>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</si>
  <si>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</si>
  <si>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</si>
  <si>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</si>
  <si>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</si>
  <si>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</si>
  <si>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</si>
  <si>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</si>
  <si>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</si>
  <si>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</si>
  <si>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</si>
  <si>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</si>
  <si>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</si>
  <si>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</si>
  <si>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</si>
  <si>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</si>
  <si>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</si>
  <si>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</si>
  <si>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</si>
  <si>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</si>
  <si>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</si>
  <si>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</si>
  <si>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</si>
  <si>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</si>
  <si>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</si>
  <si>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</si>
  <si>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</si>
  <si>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</si>
  <si>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</si>
  <si>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</si>
  <si>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</si>
  <si>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</si>
  <si>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</si>
  <si>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</si>
  <si>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</si>
  <si>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</si>
  <si>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</si>
  <si>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</si>
  <si>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</si>
  <si>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</si>
  <si>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</si>
  <si>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</si>
  <si>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</si>
  <si>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</si>
  <si>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</si>
  <si>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</si>
  <si>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</si>
  <si>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</si>
  <si>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</si>
  <si>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</si>
  <si>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</si>
  <si>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</si>
  <si>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</si>
  <si>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</si>
  <si>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</si>
  <si>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</si>
  <si>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</si>
  <si>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</si>
  <si>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</si>
  <si>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</si>
  <si>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</si>
  <si>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</si>
  <si>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</si>
  <si>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</si>
  <si>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</si>
  <si>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</si>
  <si>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</si>
  <si>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</si>
  <si>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</si>
  <si>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</si>
  <si>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</si>
  <si>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</si>
  <si>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</si>
  <si>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</si>
  <si>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</si>
  <si>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</si>
  <si>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</si>
  <si>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</si>
  <si>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</si>
  <si>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</si>
  <si>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</si>
  <si>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</si>
  <si>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</si>
  <si>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</si>
  <si>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</si>
  <si>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</si>
  <si>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</si>
  <si>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</si>
  <si>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</si>
  <si>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</si>
  <si>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</si>
  <si>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</si>
  <si>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</si>
  <si>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</si>
  <si>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</si>
  <si>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</si>
  <si>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</si>
  <si>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</si>
  <si>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</si>
  <si>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</si>
  <si>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</si>
  <si>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</si>
  <si>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</si>
  <si>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</si>
  <si>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</si>
  <si>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</si>
  <si>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</si>
  <si>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</si>
  <si>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</si>
  <si>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</si>
  <si>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</si>
  <si>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</si>
  <si>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</si>
  <si>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</si>
  <si>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</si>
  <si>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</si>
  <si>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</si>
  <si>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</si>
  <si>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</si>
  <si>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</si>
  <si>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</si>
  <si>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</si>
  <si>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</si>
  <si>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</si>
  <si>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</si>
  <si>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</si>
  <si>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</si>
  <si>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</si>
  <si>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</si>
  <si>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</si>
  <si>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</si>
  <si>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</si>
  <si>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</si>
  <si>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</si>
  <si>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</si>
  <si>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</si>
  <si>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</si>
  <si>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</si>
  <si>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</si>
  <si>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</si>
  <si>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</si>
  <si>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</si>
  <si>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</si>
  <si>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</si>
  <si>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</si>
  <si>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</si>
  <si>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</si>
  <si>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</si>
  <si>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</si>
  <si>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</si>
  <si>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</si>
  <si>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</si>
  <si>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</si>
  <si>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</si>
  <si>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</si>
  <si>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</si>
  <si>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</si>
  <si>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</si>
  <si>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</si>
  <si>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</si>
  <si>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</si>
  <si>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</si>
  <si>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</si>
  <si>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</si>
  <si>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</si>
  <si>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</si>
  <si>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</si>
  <si>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</si>
  <si>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</si>
  <si>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</si>
  <si>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</si>
  <si>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</si>
  <si>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</si>
  <si>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</si>
  <si>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</si>
  <si>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</si>
  <si>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</si>
  <si>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</si>
  <si>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</si>
  <si>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</si>
  <si>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</si>
  <si>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</si>
  <si>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</si>
  <si>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</si>
  <si>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</si>
  <si>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</si>
  <si>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</si>
  <si>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</si>
  <si>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</si>
  <si>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</si>
  <si>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</si>
  <si>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</si>
  <si>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</si>
  <si>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</si>
  <si>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</si>
  <si>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</si>
  <si>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</si>
  <si>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</si>
  <si>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</si>
  <si>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</si>
  <si>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</si>
  <si>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</si>
  <si>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</si>
  <si>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</si>
  <si>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</si>
  <si>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</si>
  <si>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</si>
  <si>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</si>
  <si>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</si>
  <si>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</si>
  <si>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</si>
  <si>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</si>
  <si>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</si>
  <si>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</si>
  <si>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</si>
  <si>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</si>
  <si>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</si>
  <si>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</si>
  <si>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</si>
  <si>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</si>
  <si>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</si>
  <si>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</si>
  <si>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</si>
  <si>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</si>
  <si>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</si>
  <si>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</si>
  <si>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</si>
  <si>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</si>
  <si>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</si>
  <si>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</si>
  <si>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</si>
  <si>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</si>
  <si>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</si>
  <si>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</si>
  <si>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</si>
  <si>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</si>
  <si>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</si>
  <si>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</si>
  <si>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</si>
  <si>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</si>
  <si>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</si>
  <si>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</si>
  <si>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</si>
  <si>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</si>
  <si>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</si>
  <si>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</si>
  <si>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</si>
  <si>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</si>
  <si>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</si>
  <si>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</si>
  <si>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</si>
  <si>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</si>
  <si>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</si>
  <si>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</si>
  <si>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</si>
  <si>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</si>
  <si>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</si>
  <si>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</si>
  <si>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</si>
  <si>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</si>
  <si>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</si>
  <si>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</si>
  <si>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</si>
  <si>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</si>
  <si>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</si>
  <si>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</si>
  <si>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</si>
  <si>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</si>
  <si>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</si>
  <si>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</si>
  <si>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</si>
  <si>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</si>
  <si>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</si>
  <si>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</si>
  <si>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</si>
  <si>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</si>
  <si>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</si>
  <si>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</si>
  <si>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</si>
  <si>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</si>
  <si>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</si>
  <si>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</si>
  <si>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</si>
  <si>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</si>
  <si>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</si>
  <si>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</si>
  <si>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</si>
  <si>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</si>
  <si>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</si>
  <si>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</si>
  <si>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</si>
  <si>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</si>
  <si>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</si>
  <si>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</si>
  <si>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</si>
  <si>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</si>
  <si>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</si>
  <si>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</si>
  <si>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</si>
  <si>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</si>
  <si>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</si>
  <si>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</si>
  <si>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</si>
  <si>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</si>
  <si>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</si>
  <si>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</si>
  <si>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</si>
  <si>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</si>
  <si>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</si>
  <si>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</si>
  <si>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</si>
  <si>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</si>
  <si>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</si>
  <si>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</si>
  <si>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</si>
  <si>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</si>
  <si>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</si>
  <si>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</si>
  <si>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</si>
  <si>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</si>
  <si>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</si>
  <si>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</si>
  <si>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</si>
  <si>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</si>
  <si>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</si>
  <si>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</si>
  <si>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</si>
  <si>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</si>
  <si>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</si>
  <si>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</si>
  <si>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</si>
  <si>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</si>
  <si>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</si>
  <si>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</si>
  <si>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</si>
  <si>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</si>
  <si>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</si>
  <si>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</si>
  <si>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</si>
  <si>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</si>
  <si>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</si>
  <si>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</si>
  <si>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</si>
  <si>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</si>
  <si>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</si>
  <si>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</si>
  <si>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</si>
  <si>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</si>
  <si>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</si>
  <si>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</si>
  <si>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</si>
  <si>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</si>
  <si>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</si>
  <si>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</si>
  <si>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</si>
  <si>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</si>
  <si>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</si>
  <si>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</si>
  <si>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</si>
  <si>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</si>
  <si>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</si>
  <si>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</si>
  <si>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</si>
  <si>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</si>
  <si>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</si>
  <si>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</si>
  <si>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</si>
  <si>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</si>
  <si>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</si>
  <si>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</si>
  <si>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</si>
  <si>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</si>
  <si>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</si>
  <si>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</si>
  <si>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</si>
  <si>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</si>
  <si>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</si>
  <si>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</si>
  <si>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</si>
  <si>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</si>
  <si>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</si>
  <si>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</si>
  <si>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</si>
  <si>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</si>
  <si>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</si>
  <si>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</si>
  <si>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</si>
  <si>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</si>
  <si>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</si>
  <si>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</si>
  <si>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</si>
  <si>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</si>
  <si>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</si>
  <si>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</si>
  <si>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</si>
  <si>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</si>
  <si>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</si>
  <si>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</si>
  <si>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</si>
  <si>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</si>
  <si>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</si>
  <si>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</si>
  <si>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</si>
  <si>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</si>
  <si>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</si>
  <si>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</si>
  <si>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</si>
  <si>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</si>
  <si>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</si>
  <si>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</si>
  <si>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</si>
  <si>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</si>
  <si>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</si>
  <si>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</si>
  <si>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</si>
  <si>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</si>
  <si>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</si>
  <si>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</si>
  <si>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</si>
  <si>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</si>
  <si>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</si>
  <si>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</si>
  <si>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</si>
  <si>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</si>
  <si>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</si>
  <si>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</si>
  <si>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</si>
  <si>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</si>
  <si>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</si>
  <si>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</si>
  <si>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</si>
  <si>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</si>
  <si>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</si>
  <si>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</si>
  <si>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</si>
  <si>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</si>
  <si>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</si>
  <si>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</si>
  <si>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</si>
  <si>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</si>
  <si>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</si>
  <si>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</si>
  <si>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</si>
  <si>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</si>
  <si>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</si>
  <si>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</si>
  <si>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</si>
  <si>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</si>
  <si>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</si>
  <si>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</si>
  <si>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</si>
  <si>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</si>
  <si>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</si>
  <si>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</si>
  <si>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</si>
  <si>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</si>
  <si>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</si>
  <si>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</si>
  <si>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</si>
  <si>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</si>
  <si>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</si>
  <si>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</si>
  <si>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</si>
  <si>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</si>
  <si>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</si>
  <si>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</si>
  <si>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</si>
  <si>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</si>
  <si>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</si>
  <si>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</si>
  <si>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</si>
  <si>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</si>
  <si>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</si>
  <si>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</si>
  <si>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</si>
  <si>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</si>
  <si>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</si>
  <si>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</si>
  <si>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</si>
  <si>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</si>
  <si>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</si>
  <si>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</si>
  <si>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</si>
  <si>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</si>
  <si>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</si>
  <si>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</si>
  <si>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</si>
  <si>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</si>
  <si>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</si>
  <si>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</si>
  <si>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</si>
  <si>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</si>
  <si>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</si>
  <si>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</si>
  <si>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</si>
  <si>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</si>
  <si>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</si>
  <si>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</si>
  <si>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</si>
  <si>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</si>
  <si>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</si>
  <si>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</si>
  <si>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</si>
  <si>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</si>
  <si>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</si>
  <si>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</si>
  <si>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</si>
  <si>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</si>
  <si>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</si>
  <si>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</si>
  <si>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</si>
  <si>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</si>
  <si>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</si>
  <si>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</si>
  <si>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</si>
  <si>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</si>
  <si>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</si>
  <si>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</si>
  <si>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</si>
  <si>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</si>
  <si>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</si>
  <si>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</si>
  <si>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</si>
  <si>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</si>
  <si>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</si>
  <si>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</si>
  <si>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</si>
  <si>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</si>
  <si>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</si>
  <si>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</si>
  <si>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</si>
  <si>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</si>
  <si>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</si>
  <si>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</si>
  <si>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</si>
  <si>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</si>
  <si>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</si>
  <si>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</si>
  <si>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</si>
  <si>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</si>
  <si>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</si>
  <si>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</si>
  <si>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</si>
  <si>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</si>
  <si>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</si>
  <si>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</si>
  <si>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</si>
  <si>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</si>
  <si>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</si>
  <si>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</si>
  <si>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</si>
  <si>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</si>
  <si>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</si>
  <si>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</si>
  <si>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</si>
  <si>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</si>
  <si>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</si>
  <si>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</si>
  <si>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</si>
  <si>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</si>
  <si>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</si>
  <si>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</si>
  <si>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</si>
  <si>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</si>
  <si>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</si>
  <si>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</si>
  <si>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</si>
  <si>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</si>
  <si>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</si>
  <si>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</si>
  <si>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</si>
  <si>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</si>
  <si>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</si>
  <si>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</si>
  <si>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</si>
  <si>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</si>
  <si>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</si>
  <si>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</si>
  <si>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</si>
  <si>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</si>
  <si>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</si>
  <si>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</si>
  <si>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</si>
  <si>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</si>
  <si>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</si>
  <si>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</si>
  <si>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</si>
  <si>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</si>
  <si>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</si>
  <si>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</si>
  <si>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</si>
  <si>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</si>
  <si>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</si>
  <si>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</si>
  <si>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</si>
  <si>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</si>
  <si>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</si>
  <si>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</si>
  <si>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</si>
  <si>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</si>
  <si>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</si>
  <si>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</si>
  <si>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</si>
  <si>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</si>
  <si>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</si>
  <si>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</si>
  <si>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</si>
  <si>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</si>
  <si>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</si>
  <si>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</si>
  <si>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</si>
  <si>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</si>
  <si>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</si>
  <si>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</si>
  <si>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</si>
  <si>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</si>
  <si>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</si>
  <si>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</si>
  <si>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</si>
  <si>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</si>
  <si>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</si>
  <si>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</si>
  <si>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</si>
  <si>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</si>
  <si>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</si>
  <si>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</si>
  <si>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</si>
  <si>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</si>
  <si>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</si>
  <si>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</si>
  <si>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</si>
  <si>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</si>
  <si>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</si>
  <si>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</si>
  <si>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</si>
  <si>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</si>
  <si>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</si>
  <si>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</si>
  <si>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</si>
  <si>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</si>
  <si>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</si>
  <si>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</si>
  <si>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</si>
  <si>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</si>
  <si>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</si>
  <si>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</si>
  <si>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</si>
  <si>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</si>
  <si>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</si>
  <si>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</si>
  <si>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</si>
  <si>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</si>
  <si>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</si>
  <si>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</si>
  <si>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</si>
  <si>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</si>
  <si>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</si>
  <si>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</si>
  <si>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</si>
  <si>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</si>
  <si>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</si>
  <si>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</si>
  <si>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</si>
  <si>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</si>
  <si>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</si>
  <si>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</si>
  <si>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</si>
  <si>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</si>
  <si>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</si>
  <si>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</si>
  <si>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</si>
  <si>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</si>
  <si>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</si>
  <si>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</si>
  <si>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</si>
  <si>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</si>
  <si>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</si>
  <si>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</si>
  <si>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</si>
  <si>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</si>
  <si>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</si>
  <si>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</si>
  <si>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</si>
  <si>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</si>
  <si>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</si>
  <si>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</si>
  <si>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</si>
  <si>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</si>
  <si>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</si>
  <si>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</si>
  <si>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</si>
  <si>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</si>
  <si>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</si>
  <si>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</si>
  <si>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</si>
  <si>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</si>
  <si>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</si>
  <si>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</si>
  <si>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</si>
  <si>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</si>
  <si>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</si>
  <si>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</si>
  <si>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</si>
  <si>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</si>
  <si>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</si>
  <si>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</si>
  <si>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</si>
  <si>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</si>
  <si>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</si>
  <si>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</si>
  <si>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</si>
  <si>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</si>
  <si>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</si>
  <si>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</si>
  <si>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</si>
  <si>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</si>
  <si>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</si>
  <si>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</si>
  <si>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</si>
  <si>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</si>
  <si>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</si>
  <si>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</si>
  <si>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</si>
  <si>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</si>
  <si>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</si>
  <si>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</si>
  <si>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</si>
  <si>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</si>
  <si>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</si>
  <si>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</si>
  <si>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</si>
  <si>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</si>
  <si>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</si>
  <si>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</si>
  <si>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</si>
  <si>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</si>
  <si>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</si>
  <si>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</si>
  <si>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</si>
  <si>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</si>
  <si>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</si>
  <si>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</si>
  <si>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</si>
  <si>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</si>
  <si>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</si>
  <si>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</si>
  <si>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</si>
  <si>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</si>
  <si>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</si>
  <si>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</si>
  <si>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</si>
  <si>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</si>
  <si>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</si>
  <si>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</si>
  <si>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</si>
  <si>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</si>
  <si>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</si>
  <si>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</si>
  <si>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</si>
  <si>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</si>
  <si>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</si>
  <si>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</si>
  <si>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</si>
  <si>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</si>
  <si>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</si>
  <si>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</si>
  <si>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</si>
  <si>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</si>
  <si>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</si>
  <si>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</si>
  <si>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</si>
  <si>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</si>
  <si>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</si>
  <si>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</si>
  <si>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</si>
  <si>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</si>
  <si>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</si>
  <si>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</si>
  <si>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</si>
  <si>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</si>
  <si>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</si>
  <si>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</si>
  <si>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</si>
  <si>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</si>
  <si>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</si>
  <si>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</si>
  <si>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</si>
  <si>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</si>
  <si>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</si>
  <si>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</si>
  <si>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</si>
  <si>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</si>
  <si>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</si>
  <si>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</si>
  <si>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</si>
  <si>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</si>
  <si>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</si>
  <si>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</si>
  <si>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</si>
  <si>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</si>
  <si>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</si>
  <si>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</si>
  <si>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</si>
  <si>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</si>
  <si>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</si>
  <si>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</si>
  <si>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</si>
  <si>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</si>
  <si>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</si>
  <si>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</si>
  <si>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</si>
  <si>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</si>
  <si>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</si>
  <si>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</si>
  <si>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</si>
  <si>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</si>
  <si>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</si>
  <si>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</si>
  <si>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</si>
  <si>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</si>
  <si>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</si>
  <si>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</si>
  <si>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</si>
  <si>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</si>
  <si>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</si>
  <si>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</si>
  <si>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</si>
  <si>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</si>
  <si>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</si>
  <si>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</si>
  <si>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</si>
  <si>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</si>
  <si>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</si>
  <si>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</si>
  <si>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</si>
  <si>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</si>
  <si>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</si>
  <si>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</si>
  <si>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</si>
  <si>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</si>
  <si>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</si>
  <si>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</si>
  <si>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</si>
  <si>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</si>
  <si>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</si>
  <si>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</si>
  <si>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</si>
  <si>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</si>
  <si>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</si>
  <si>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</si>
  <si>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</si>
  <si>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</si>
  <si>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</si>
  <si>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</si>
  <si>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</si>
  <si>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</si>
  <si>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</si>
  <si>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</si>
  <si>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</si>
  <si>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</si>
  <si>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</si>
  <si>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</si>
  <si>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</si>
  <si>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</si>
  <si>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</si>
  <si>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</si>
  <si>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</si>
  <si>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</si>
  <si>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</si>
  <si>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</si>
  <si>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</si>
  <si>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</si>
  <si>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</si>
  <si>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</si>
  <si>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</si>
  <si>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</si>
  <si>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</si>
  <si>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</si>
  <si>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</si>
  <si>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</si>
  <si>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</si>
  <si>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</si>
  <si>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</si>
  <si>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</si>
  <si>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</si>
  <si>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</si>
  <si>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</si>
  <si>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</si>
  <si>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</si>
  <si>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</si>
  <si>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</si>
  <si>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</si>
  <si>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</si>
  <si>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</si>
  <si>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</si>
  <si>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</si>
  <si>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</si>
  <si>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</si>
  <si>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</si>
  <si>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</si>
  <si>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</si>
  <si>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</si>
  <si>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</si>
  <si>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</si>
  <si>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</si>
  <si>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</si>
  <si>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</si>
  <si>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</si>
  <si>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</si>
  <si>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</si>
  <si>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</si>
  <si>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</si>
  <si>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</si>
  <si>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</si>
  <si>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</si>
  <si>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</si>
  <si>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</si>
  <si>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</si>
  <si>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</si>
  <si>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</si>
  <si>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</si>
  <si>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</si>
  <si>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</si>
  <si>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</si>
  <si>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</si>
  <si>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</si>
  <si>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</si>
  <si>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</si>
  <si>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</si>
  <si>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</si>
  <si>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</si>
  <si>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</si>
  <si>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</si>
  <si>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</si>
  <si>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</si>
  <si>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</si>
  <si>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</si>
  <si>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</si>
  <si>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</si>
  <si>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</si>
  <si>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</si>
  <si>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</si>
  <si>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</si>
  <si>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</si>
  <si>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</si>
  <si>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</si>
  <si>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</si>
  <si>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</si>
  <si>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</si>
  <si>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</si>
  <si>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</si>
  <si>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</si>
  <si>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</si>
  <si>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</si>
  <si>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</si>
  <si>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</si>
  <si>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</si>
  <si>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</si>
  <si>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</si>
  <si>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</si>
  <si>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</si>
  <si>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</si>
  <si>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</si>
  <si>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</si>
  <si>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</si>
  <si>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</si>
  <si>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</si>
  <si>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</si>
  <si>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</si>
  <si>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</si>
  <si>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</si>
  <si>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</si>
  <si>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</si>
  <si>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</si>
  <si>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</si>
  <si>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</si>
  <si>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</si>
  <si>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</si>
  <si>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</si>
  <si>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</si>
  <si>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</si>
  <si>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</si>
  <si>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</si>
  <si>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</si>
  <si>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</si>
  <si>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</si>
  <si>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</si>
  <si>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</si>
  <si>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</si>
  <si>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</si>
  <si>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</si>
  <si>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</si>
  <si>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</si>
  <si>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</si>
  <si>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</si>
  <si>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</si>
  <si>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</si>
  <si>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</si>
  <si>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</si>
  <si>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</si>
  <si>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</si>
  <si>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</si>
  <si>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</si>
  <si>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</si>
  <si>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</si>
  <si>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</si>
  <si>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</si>
  <si>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</si>
  <si>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</si>
  <si>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</si>
  <si>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</si>
  <si>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</si>
  <si>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</si>
  <si>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</si>
  <si>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</si>
  <si>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</si>
  <si>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</si>
  <si>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</si>
  <si>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</si>
  <si>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</si>
  <si>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</si>
  <si>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</si>
  <si>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</si>
  <si>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</si>
  <si>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</si>
  <si>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</si>
  <si>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</si>
  <si>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</si>
  <si>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</si>
  <si>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</si>
  <si>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</si>
  <si>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</si>
  <si>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</si>
  <si>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</si>
  <si>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</si>
  <si>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</si>
  <si>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</si>
  <si>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</si>
  <si>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</si>
  <si>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</si>
  <si>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</si>
  <si>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</si>
  <si>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</si>
  <si>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</si>
  <si>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</si>
  <si>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</si>
  <si>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</si>
  <si>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</si>
  <si>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</si>
  <si>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</si>
  <si>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</si>
  <si>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</si>
  <si>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</si>
  <si>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</si>
  <si>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</si>
  <si>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</si>
  <si>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</si>
  <si>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</si>
  <si>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</si>
  <si>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</si>
  <si>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</si>
  <si>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</si>
  <si>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</si>
  <si>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</si>
  <si>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</si>
  <si>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</si>
  <si>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</si>
  <si>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</si>
  <si>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</si>
  <si>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</si>
  <si>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</si>
  <si>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</si>
  <si>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</si>
  <si>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</si>
  <si>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</si>
  <si>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</si>
  <si>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</si>
  <si>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</si>
  <si>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</si>
  <si>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</si>
  <si>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</si>
  <si>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</si>
  <si>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</si>
  <si>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</si>
  <si>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</si>
  <si>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</si>
  <si>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</si>
  <si>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</si>
  <si>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</si>
  <si>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</si>
  <si>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</si>
  <si>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</si>
  <si>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</si>
  <si>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</si>
  <si>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</si>
  <si>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</si>
  <si>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</si>
  <si>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</si>
  <si>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</si>
  <si>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</si>
  <si>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</si>
  <si>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</si>
  <si>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</si>
  <si>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</si>
  <si>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</si>
  <si>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</si>
  <si>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</si>
  <si>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</si>
  <si>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</si>
  <si>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</si>
  <si>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</si>
  <si>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</si>
  <si>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</si>
  <si>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</si>
  <si>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</si>
  <si>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</si>
  <si>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</si>
  <si>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</si>
  <si>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</si>
  <si>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</si>
  <si>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</si>
  <si>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</si>
  <si>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</si>
  <si>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</si>
  <si>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</si>
  <si>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</si>
  <si>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</si>
  <si>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</si>
  <si>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</si>
  <si>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</si>
  <si>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</si>
  <si>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</si>
  <si>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</si>
  <si>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</si>
  <si>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</si>
  <si>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</si>
  <si>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</si>
  <si>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</si>
  <si>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</si>
  <si>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</si>
  <si>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</si>
  <si>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</si>
  <si>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</si>
  <si>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</si>
  <si>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</si>
  <si>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</si>
  <si>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</si>
  <si>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</si>
  <si>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</si>
  <si>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</si>
  <si>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</si>
  <si>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</si>
  <si>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</si>
  <si>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</si>
  <si>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</si>
  <si>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</si>
  <si>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</si>
  <si>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</si>
  <si>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</si>
  <si>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</si>
  <si>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</si>
  <si>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</si>
  <si>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</si>
  <si>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</si>
  <si>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</si>
  <si>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</si>
  <si>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</si>
  <si>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</si>
  <si>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</si>
  <si>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</si>
  <si>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</si>
  <si>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</si>
  <si>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</si>
  <si>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</si>
  <si>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</si>
  <si>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</si>
  <si>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</si>
  <si>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</si>
  <si>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</si>
  <si>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</si>
  <si>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</si>
  <si>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</si>
  <si>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</si>
  <si>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</si>
  <si>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</si>
  <si>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</si>
  <si>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</si>
  <si>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</si>
  <si>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</si>
  <si>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</si>
  <si>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</si>
  <si>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</si>
  <si>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</si>
  <si>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</si>
  <si>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</si>
  <si>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</si>
  <si>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</si>
  <si>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</si>
  <si>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</si>
  <si>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</si>
  <si>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</si>
  <si>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</si>
  <si>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</si>
  <si>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</si>
  <si>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</si>
  <si>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</si>
  <si>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</si>
  <si>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</si>
  <si>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</si>
  <si>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</si>
  <si>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</si>
  <si>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</si>
  <si>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</si>
  <si>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</si>
  <si>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</si>
  <si>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</si>
  <si>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</si>
  <si>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</si>
  <si>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</si>
  <si>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</si>
  <si>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</si>
  <si>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</si>
  <si>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</si>
  <si>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</si>
  <si>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</si>
  <si>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</si>
  <si>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</si>
  <si>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</si>
  <si>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</si>
  <si>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</si>
  <si>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</si>
  <si>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</si>
  <si>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</si>
  <si>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</si>
  <si>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</si>
  <si>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</si>
  <si>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</si>
  <si>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</si>
  <si>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</si>
  <si>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</si>
  <si>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</si>
  <si>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</si>
  <si>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</si>
  <si>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</si>
  <si>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</si>
  <si>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</si>
  <si>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</si>
  <si>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</si>
  <si>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</si>
  <si>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</si>
  <si>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</si>
  <si>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</si>
  <si>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</si>
  <si>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</si>
  <si>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</si>
  <si>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</si>
  <si>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</si>
  <si>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</si>
  <si>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</si>
  <si>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</si>
  <si>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</si>
  <si>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</si>
  <si>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</si>
  <si>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</si>
  <si>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</si>
  <si>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</si>
  <si>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</si>
  <si>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</si>
  <si>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</si>
  <si>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</si>
  <si>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</si>
  <si>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</si>
  <si>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</si>
  <si>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</si>
  <si>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</si>
  <si>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</si>
  <si>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</si>
  <si>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</si>
  <si>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</si>
  <si>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</si>
  <si>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</si>
  <si>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</si>
  <si>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</si>
  <si>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</si>
  <si>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</si>
  <si>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</si>
  <si>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</si>
  <si>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</si>
  <si>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</si>
  <si>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</si>
  <si>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</si>
  <si>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</si>
  <si>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</si>
  <si>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</si>
  <si>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</si>
  <si>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</si>
  <si>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</si>
  <si>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</si>
  <si>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</si>
  <si>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</si>
  <si>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</si>
  <si>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</si>
  <si>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</si>
  <si>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</si>
  <si>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</si>
  <si>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</si>
  <si>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</si>
  <si>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</si>
  <si>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</si>
  <si>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</si>
  <si>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</si>
  <si>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</si>
  <si>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</si>
  <si>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</si>
  <si>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</si>
  <si>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</si>
  <si>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</si>
  <si>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</si>
  <si>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</si>
  <si>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</si>
  <si>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</si>
  <si>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</si>
  <si>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</si>
  <si>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</si>
  <si>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</si>
  <si>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</si>
  <si>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</si>
  <si>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</si>
  <si>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</si>
  <si>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</si>
  <si>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</si>
  <si>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</si>
  <si>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</si>
  <si>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</si>
  <si>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</si>
  <si>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</si>
  <si>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</si>
  <si>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</si>
  <si>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</si>
  <si>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</si>
  <si>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</si>
  <si>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</si>
  <si>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</si>
  <si>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</si>
  <si>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</si>
  <si>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</si>
  <si>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</si>
  <si>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</si>
  <si>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</si>
  <si>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</si>
  <si>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</si>
  <si>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</si>
  <si>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</si>
  <si>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</si>
  <si>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</si>
  <si>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</si>
  <si>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</si>
  <si>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</si>
  <si>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</si>
  <si>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</si>
  <si>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</si>
  <si>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</si>
  <si>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</si>
  <si>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</si>
  <si>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</si>
  <si>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</si>
  <si>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</si>
  <si>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</si>
  <si>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</si>
  <si>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</si>
  <si>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</si>
  <si>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</si>
  <si>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</si>
  <si>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</si>
  <si>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</si>
  <si>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</si>
  <si>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</si>
  <si>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</si>
  <si>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</si>
  <si>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</si>
  <si>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</si>
  <si>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</si>
  <si>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</si>
  <si>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</si>
  <si>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</si>
  <si>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</si>
  <si>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</si>
  <si>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</si>
  <si>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</si>
  <si>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</si>
  <si>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</si>
  <si>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</si>
  <si>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</si>
  <si>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</si>
  <si>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</si>
  <si>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</si>
  <si>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</si>
  <si>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</si>
  <si>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</si>
  <si>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</si>
  <si>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</si>
  <si>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</si>
  <si>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</si>
  <si>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</si>
  <si>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</si>
  <si>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</si>
  <si>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</si>
  <si>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</si>
  <si>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</si>
  <si>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</si>
  <si>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</si>
  <si>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</si>
  <si>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</si>
  <si>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</si>
  <si>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</si>
  <si>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</si>
  <si>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</si>
  <si>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</si>
  <si>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</si>
  <si>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</si>
  <si>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</si>
  <si>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</si>
  <si>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</si>
  <si>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</si>
  <si>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</si>
  <si>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</si>
  <si>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</si>
  <si>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</si>
  <si>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</si>
  <si>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</si>
  <si>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</si>
  <si>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</si>
  <si>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</si>
  <si>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</si>
  <si>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</si>
  <si>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</si>
  <si>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</si>
  <si>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</si>
  <si>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</si>
  <si>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</si>
  <si>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</si>
  <si>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</si>
  <si>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</si>
  <si>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</si>
  <si>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</si>
  <si>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</si>
  <si>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</si>
  <si>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</si>
  <si>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</si>
  <si>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</si>
  <si>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</si>
  <si>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</si>
  <si>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</si>
  <si>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</si>
  <si>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</si>
  <si>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</si>
  <si>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</si>
  <si>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</si>
  <si>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</si>
  <si>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</si>
  <si>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</si>
  <si>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</si>
  <si>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</si>
  <si>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</si>
  <si>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</si>
  <si>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</si>
  <si>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</si>
  <si>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</si>
  <si>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</si>
  <si>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</si>
  <si>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</si>
  <si>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</si>
  <si>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</si>
  <si>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</si>
  <si>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</si>
  <si>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</si>
  <si>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</si>
  <si>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</si>
  <si>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</si>
  <si>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</si>
  <si>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</si>
  <si>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</si>
  <si>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</si>
  <si>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</si>
  <si>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</si>
  <si>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</si>
  <si>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</si>
  <si>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</si>
  <si>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</si>
  <si>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</si>
  <si>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</si>
  <si>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</si>
  <si>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</si>
  <si>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</si>
  <si>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</si>
  <si>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</si>
  <si>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</si>
  <si>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</si>
  <si>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</si>
  <si>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</si>
  <si>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</si>
  <si>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</si>
  <si>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</si>
  <si>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</si>
  <si>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</si>
  <si>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</si>
  <si>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</si>
  <si>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</si>
  <si>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</si>
  <si>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</si>
  <si>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</si>
  <si>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</si>
  <si>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</si>
  <si>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</si>
  <si>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</si>
  <si>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</si>
  <si>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</si>
  <si>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</si>
  <si>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</si>
  <si>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</si>
  <si>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</si>
  <si>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</si>
  <si>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</si>
  <si>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</si>
  <si>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</si>
  <si>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</si>
  <si>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</si>
  <si>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</si>
  <si>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</si>
  <si>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</si>
  <si>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</si>
  <si>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</si>
  <si>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</si>
  <si>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</si>
  <si>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</si>
  <si>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</si>
  <si>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</si>
  <si>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</si>
  <si>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</si>
  <si>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</si>
  <si>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</si>
  <si>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</si>
  <si>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</si>
  <si>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</si>
  <si>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</si>
  <si>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</si>
  <si>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</si>
  <si>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</si>
  <si>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</si>
  <si>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</si>
  <si>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</si>
  <si>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</si>
  <si>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</si>
  <si>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</si>
  <si>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</si>
  <si>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</si>
  <si>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</si>
  <si>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</si>
  <si>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</si>
  <si>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</si>
  <si>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</si>
  <si>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</si>
  <si>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</si>
  <si>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</si>
  <si>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</si>
  <si>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</si>
  <si>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</si>
  <si>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</si>
  <si>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</si>
  <si>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</si>
  <si>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</si>
  <si>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</si>
  <si>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</si>
  <si>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</si>
  <si>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</si>
  <si>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</si>
  <si>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</si>
  <si>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</si>
  <si>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</si>
  <si>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</si>
  <si>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</si>
  <si>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</si>
  <si>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</si>
  <si>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</si>
  <si>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</si>
  <si>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</si>
  <si>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</si>
  <si>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</si>
  <si>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</si>
  <si>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</si>
  <si>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</si>
  <si>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</si>
  <si>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</si>
  <si>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</si>
  <si>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</si>
  <si>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</si>
  <si>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</si>
  <si>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</si>
  <si>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</si>
  <si>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</si>
  <si>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</si>
  <si>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</si>
  <si>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</si>
  <si>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</si>
  <si>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</si>
  <si>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</si>
  <si>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</si>
  <si>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</si>
  <si>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</si>
  <si>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</si>
  <si>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</si>
  <si>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</si>
  <si>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</si>
  <si>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</si>
  <si>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</si>
  <si>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</si>
  <si>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</si>
  <si>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</si>
  <si>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</si>
  <si>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</si>
  <si>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</si>
  <si>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</si>
  <si>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</si>
  <si>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</si>
  <si>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</si>
  <si>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</si>
  <si>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</si>
  <si>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</si>
  <si>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</si>
  <si>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</si>
  <si>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</si>
  <si>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</si>
  <si>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</si>
  <si>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</si>
  <si>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</si>
  <si>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</si>
  <si>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</si>
  <si>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</si>
  <si>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</si>
  <si>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</si>
  <si>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</si>
  <si>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</si>
  <si>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</si>
  <si>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</si>
  <si>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</si>
  <si>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</si>
  <si>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</si>
  <si>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</si>
  <si>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</si>
  <si>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</si>
  <si>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</si>
  <si>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</si>
  <si>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</si>
  <si>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</si>
  <si>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</si>
  <si>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</si>
  <si>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</si>
  <si>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</si>
  <si>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</si>
  <si>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</si>
  <si>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</si>
  <si>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</si>
  <si>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</si>
  <si>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</si>
  <si>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</si>
  <si>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</si>
  <si>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</si>
  <si>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</si>
  <si>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</si>
  <si>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</si>
  <si>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</si>
  <si>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</si>
  <si>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</si>
  <si>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</si>
  <si>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</si>
  <si>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</si>
  <si>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</si>
  <si>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</si>
  <si>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</si>
  <si>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</si>
  <si>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</si>
  <si>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</si>
  <si>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</si>
  <si>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</si>
  <si>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</si>
  <si>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</si>
  <si>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</si>
  <si>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</si>
  <si>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</si>
  <si>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</si>
  <si>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</si>
  <si>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</si>
  <si>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</si>
  <si>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</si>
  <si>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</si>
  <si>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</si>
  <si>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</si>
  <si>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</si>
  <si>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</si>
  <si>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</si>
  <si>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</si>
  <si>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</si>
  <si>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</si>
  <si>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</si>
  <si>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</si>
  <si>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</si>
  <si>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</si>
  <si>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</si>
  <si>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</si>
  <si>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</si>
  <si>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</si>
  <si>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</si>
  <si>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</si>
  <si>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</si>
  <si>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</si>
  <si>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</si>
  <si>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</si>
  <si>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</si>
  <si>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</si>
  <si>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</si>
  <si>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</si>
  <si>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</si>
  <si>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</si>
  <si>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</si>
  <si>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</si>
  <si>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</si>
  <si>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</si>
  <si>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</si>
  <si>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</si>
  <si>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</si>
  <si>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</si>
  <si>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</si>
  <si>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</si>
  <si>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</si>
  <si>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</si>
  <si>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</si>
  <si>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</si>
  <si>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</si>
  <si>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</si>
  <si>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</si>
  <si>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</si>
  <si>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</si>
  <si>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</si>
  <si>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</si>
  <si>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</si>
  <si>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</si>
  <si>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</si>
  <si>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</si>
  <si>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</si>
  <si>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</si>
  <si>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</si>
  <si>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</si>
  <si>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</si>
  <si>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</si>
  <si>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</si>
  <si>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</si>
  <si>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</si>
  <si>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</si>
  <si>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</si>
  <si>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</si>
  <si>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</si>
  <si>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</si>
  <si>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</si>
  <si>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</si>
  <si>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</si>
  <si>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</si>
  <si>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</si>
  <si>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</si>
  <si>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</si>
  <si>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</si>
  <si>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</si>
  <si>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</si>
  <si>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</si>
  <si>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</si>
  <si>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</si>
  <si>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</si>
  <si>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</si>
  <si>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</si>
  <si>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</si>
  <si>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</si>
  <si>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</si>
  <si>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</si>
  <si>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</si>
  <si>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</si>
  <si>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</si>
  <si>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</si>
  <si>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</si>
  <si>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</si>
  <si>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</si>
  <si>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</si>
  <si>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</si>
  <si>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</si>
  <si>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</si>
  <si>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</si>
  <si>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</si>
  <si>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</si>
  <si>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</si>
  <si>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</si>
  <si>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</si>
  <si>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</si>
  <si>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</si>
  <si>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</si>
  <si>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</si>
  <si>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</si>
  <si>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</si>
  <si>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</si>
  <si>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</si>
  <si>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</si>
  <si>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</si>
  <si>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</si>
  <si>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</si>
  <si>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</si>
  <si>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</si>
  <si>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</si>
  <si>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</si>
  <si>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</si>
  <si>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</si>
  <si>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</si>
  <si>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</si>
  <si>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</si>
  <si>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</si>
  <si>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</si>
  <si>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</si>
  <si>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</si>
  <si>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</si>
  <si>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</si>
  <si>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</si>
  <si>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</si>
  <si>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</si>
  <si>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</si>
  <si>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</si>
  <si>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</si>
  <si>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</si>
  <si>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</si>
  <si>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</si>
  <si>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</si>
  <si>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</si>
  <si>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</si>
  <si>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</si>
  <si>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</si>
  <si>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</si>
  <si>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</si>
  <si>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</si>
  <si>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</si>
  <si>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</si>
  <si>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</si>
  <si>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</si>
  <si>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</si>
  <si>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</si>
  <si>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</si>
  <si>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</si>
  <si>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</si>
  <si>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</si>
  <si>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</si>
  <si>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</si>
  <si>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</si>
  <si>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</si>
  <si>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</si>
  <si>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</si>
  <si>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</si>
  <si>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</si>
  <si>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</si>
  <si>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</si>
  <si>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</si>
  <si>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</si>
  <si>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</si>
  <si>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</si>
  <si>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</si>
  <si>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</si>
  <si>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</si>
  <si>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</si>
  <si>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</si>
  <si>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</si>
  <si>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</si>
  <si>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</si>
  <si>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</si>
  <si>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</si>
  <si>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</si>
  <si>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</si>
  <si>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</si>
  <si>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</si>
  <si>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</si>
  <si>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</si>
  <si>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</si>
  <si>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</si>
  <si>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</si>
  <si>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</si>
  <si>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</si>
  <si>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</si>
  <si>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</si>
  <si>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</si>
  <si>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</si>
  <si>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</si>
  <si>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</si>
  <si>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</si>
  <si>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</si>
  <si>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</si>
  <si>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</si>
  <si>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</si>
  <si>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</si>
  <si>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</si>
  <si>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</si>
  <si>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</si>
  <si>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</si>
  <si>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</si>
  <si>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</si>
  <si>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</si>
  <si>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</si>
  <si>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</si>
  <si>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</si>
  <si>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</si>
  <si>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</si>
  <si>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</si>
  <si>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</si>
  <si>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</si>
  <si>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</si>
  <si>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</si>
  <si>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</si>
  <si>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</si>
  <si>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</si>
  <si>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</si>
  <si>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</si>
  <si>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</si>
  <si>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</si>
  <si>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</si>
  <si>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</si>
  <si>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</si>
  <si>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</si>
  <si>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</si>
  <si>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</si>
  <si>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</si>
  <si>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</si>
  <si>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</si>
  <si>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</si>
  <si>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</si>
  <si>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</si>
  <si>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</si>
  <si>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</si>
  <si>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</si>
  <si>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</si>
  <si>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</si>
  <si>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</si>
  <si>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</si>
  <si>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</si>
  <si>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</si>
  <si>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</si>
  <si>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</si>
  <si>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</si>
  <si>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</si>
  <si>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</si>
  <si>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</si>
  <si>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</si>
  <si>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</si>
  <si>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</si>
  <si>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</si>
  <si>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</si>
  <si>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</si>
  <si>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</si>
  <si>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</si>
  <si>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</si>
  <si>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</si>
  <si>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</si>
  <si>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</si>
  <si>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</si>
  <si>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</si>
  <si>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</si>
  <si>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</si>
  <si>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</si>
  <si>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</si>
  <si>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</si>
  <si>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</si>
  <si>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</si>
  <si>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</si>
  <si>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</si>
  <si>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</si>
  <si>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</si>
  <si>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</si>
  <si>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</si>
  <si>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</si>
  <si>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</si>
  <si>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</si>
  <si>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</si>
  <si>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</si>
  <si>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</si>
  <si>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</si>
  <si>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</si>
  <si>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</si>
  <si>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</si>
  <si>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</si>
  <si>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</si>
  <si>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</si>
  <si>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</si>
  <si>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</si>
  <si>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</si>
  <si>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</si>
  <si>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</si>
  <si>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</si>
  <si>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</si>
  <si>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</si>
  <si>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</si>
  <si>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</si>
  <si>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</si>
  <si>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</si>
  <si>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</si>
  <si>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</si>
  <si>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</si>
  <si>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</si>
  <si>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</si>
  <si>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</si>
  <si>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</si>
  <si>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</si>
  <si>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</si>
  <si>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</si>
  <si>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</si>
  <si>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</si>
  <si>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</si>
  <si>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</si>
  <si>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</si>
  <si>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</si>
  <si>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</si>
  <si>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</si>
  <si>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</si>
  <si>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</si>
  <si>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</si>
  <si>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</si>
  <si>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</si>
  <si>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</si>
  <si>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</si>
  <si>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</si>
  <si>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</si>
  <si>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</si>
  <si>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</si>
  <si>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</si>
  <si>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</si>
  <si>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</si>
  <si>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</si>
  <si>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</si>
  <si>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</si>
  <si>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</si>
  <si>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</si>
  <si>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</si>
  <si>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</si>
  <si>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</si>
  <si>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</si>
  <si>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</si>
  <si>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</si>
  <si>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</si>
  <si>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</si>
  <si>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</si>
  <si>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</si>
  <si>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</si>
  <si>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</si>
  <si>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</si>
  <si>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</si>
  <si>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</si>
  <si>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</si>
  <si>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</si>
  <si>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</si>
  <si>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</si>
  <si>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</si>
  <si>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</si>
  <si>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</si>
  <si>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</si>
  <si>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</si>
  <si>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</si>
  <si>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</si>
  <si>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</si>
  <si>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</si>
  <si>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</si>
  <si>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</si>
  <si>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</si>
  <si>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</si>
  <si>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</si>
  <si>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</si>
  <si>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</si>
  <si>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</si>
  <si>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</si>
  <si>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</si>
  <si>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</si>
  <si>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</si>
  <si>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</si>
  <si>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</si>
  <si>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</si>
  <si>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</si>
  <si>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</si>
  <si>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</si>
  <si>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</si>
  <si>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</si>
  <si>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</si>
  <si>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</si>
  <si>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</si>
  <si>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</si>
  <si>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</si>
  <si>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</si>
  <si>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</si>
  <si>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</si>
  <si>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</si>
  <si>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</si>
  <si>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</si>
  <si>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</si>
  <si>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</si>
  <si>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</si>
  <si>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</si>
  <si>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</si>
  <si>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</si>
  <si>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</si>
  <si>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</si>
  <si>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</si>
  <si>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</si>
  <si>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</si>
  <si>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</si>
  <si>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</si>
  <si>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</si>
  <si>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</si>
  <si>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</si>
  <si>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</si>
  <si>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</si>
  <si>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</si>
  <si>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</si>
  <si>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</si>
  <si>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</si>
  <si>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</si>
  <si>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</si>
  <si>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</si>
  <si>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</si>
  <si>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</si>
  <si>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</si>
  <si>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</si>
  <si>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</si>
  <si>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</si>
  <si>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</si>
  <si>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</si>
  <si>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</si>
  <si>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</si>
  <si>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</si>
  <si>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</si>
  <si>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</si>
  <si>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</si>
  <si>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</si>
  <si>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</si>
  <si>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</si>
  <si>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</si>
  <si>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</si>
  <si>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</si>
  <si>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</si>
  <si>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</si>
  <si>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</si>
  <si>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</si>
  <si>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</si>
  <si>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</si>
  <si>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</si>
  <si>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</si>
  <si>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</si>
  <si>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</si>
  <si>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</si>
  <si>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</si>
  <si>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</si>
  <si>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</si>
  <si>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</si>
  <si>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</si>
  <si>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</si>
  <si>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</si>
  <si>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</si>
  <si>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</si>
  <si>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</si>
  <si>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</si>
  <si>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</si>
  <si>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</si>
  <si>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</si>
  <si>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</si>
  <si>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</si>
  <si>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</si>
  <si>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</si>
  <si>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</si>
  <si>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</si>
  <si>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</si>
  <si>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</si>
  <si>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</si>
  <si>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</si>
  <si>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</si>
  <si>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</si>
  <si>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</si>
  <si>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</si>
  <si>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</si>
  <si>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</si>
  <si>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</si>
  <si>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</si>
  <si>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</si>
  <si>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</si>
  <si>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</si>
  <si>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</si>
  <si>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</si>
  <si>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</si>
  <si>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</si>
  <si>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</si>
  <si>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</si>
  <si>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</si>
  <si>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</si>
  <si>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</si>
  <si>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</si>
  <si>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</si>
  <si>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</si>
  <si>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</si>
  <si>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</si>
  <si>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</si>
  <si>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</si>
  <si>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</si>
  <si>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</si>
  <si>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</si>
  <si>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</si>
  <si>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</si>
  <si>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</si>
  <si>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</si>
  <si>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</si>
  <si>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</si>
  <si>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</si>
  <si>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</si>
  <si>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</si>
  <si>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</si>
  <si>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</si>
  <si>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</si>
  <si>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</si>
  <si>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</si>
  <si>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</si>
  <si>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</si>
  <si>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</si>
  <si>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</si>
  <si>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</si>
  <si>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</si>
  <si>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</si>
  <si>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</si>
  <si>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</si>
  <si>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</si>
  <si>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</si>
  <si>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</si>
  <si>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</si>
  <si>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</si>
  <si>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</si>
  <si>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</si>
  <si>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</si>
  <si>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</si>
  <si>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</si>
  <si>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</si>
  <si>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</si>
  <si>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</si>
  <si>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</si>
  <si>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</si>
  <si>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</si>
  <si>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</si>
  <si>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</si>
  <si>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</si>
  <si>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</si>
  <si>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</si>
  <si>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</si>
  <si>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</si>
  <si>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</si>
  <si>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</si>
  <si>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</si>
  <si>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</si>
  <si>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</si>
  <si>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</si>
  <si>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</si>
  <si>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</si>
  <si>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</si>
  <si>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</si>
  <si>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</si>
  <si>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</si>
  <si>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</si>
  <si>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</si>
  <si>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</si>
  <si>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</si>
  <si>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</si>
  <si>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</si>
  <si>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</si>
  <si>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</si>
  <si>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</si>
  <si>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</si>
  <si>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</si>
  <si>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</si>
  <si>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</si>
  <si>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</si>
  <si>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</si>
  <si>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</si>
  <si>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</si>
  <si>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</si>
  <si>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</si>
  <si>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</si>
  <si>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</si>
  <si>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</si>
  <si>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</si>
  <si>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</si>
  <si>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</si>
  <si>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</si>
  <si>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</si>
  <si>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</si>
  <si>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</si>
  <si>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</si>
  <si>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</si>
  <si>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</si>
  <si>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</si>
  <si>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</si>
  <si>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</si>
  <si>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</si>
  <si>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</si>
  <si>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</si>
  <si>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</si>
  <si>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</si>
  <si>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</si>
  <si>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</si>
  <si>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</si>
  <si>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</si>
  <si>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</si>
  <si>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</si>
  <si>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</si>
  <si>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</si>
  <si>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</si>
  <si>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</si>
  <si>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</si>
  <si>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</si>
  <si>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</si>
  <si>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</si>
  <si>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</si>
  <si>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</si>
  <si>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</si>
  <si>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</si>
  <si>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</si>
  <si>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</si>
  <si>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</si>
  <si>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</si>
  <si>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</si>
  <si>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</si>
  <si>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</si>
  <si>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</si>
  <si>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</si>
  <si>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</si>
  <si>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</si>
  <si>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</si>
  <si>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</si>
  <si>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</si>
  <si>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</si>
  <si>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</si>
  <si>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</si>
  <si>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</si>
  <si>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</si>
  <si>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</si>
  <si>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</si>
  <si>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</si>
  <si>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</si>
  <si>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</si>
  <si>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</si>
  <si>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</si>
  <si>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</si>
  <si>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</si>
  <si>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</si>
  <si>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</si>
  <si>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</si>
  <si>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</si>
  <si>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</si>
  <si>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</si>
  <si>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</si>
  <si>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</si>
  <si>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</si>
  <si>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</si>
  <si>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</si>
  <si>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</si>
  <si>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</si>
  <si>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</si>
  <si>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</si>
  <si>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</si>
  <si>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</si>
  <si>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</si>
  <si>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</si>
  <si>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</si>
  <si>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</si>
  <si>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</si>
  <si>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</si>
  <si>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</si>
  <si>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</si>
  <si>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</si>
  <si>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</si>
  <si>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</si>
  <si>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</si>
  <si>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</si>
  <si>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</si>
  <si>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</si>
  <si>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</si>
  <si>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</si>
  <si>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</si>
  <si>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</si>
  <si>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</si>
  <si>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</si>
  <si>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</si>
  <si>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</si>
  <si>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</si>
  <si>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</si>
  <si>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</si>
  <si>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</si>
  <si>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</si>
  <si>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</si>
  <si>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</si>
  <si>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</si>
  <si>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</si>
  <si>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</si>
  <si>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</si>
  <si>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</si>
  <si>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</si>
  <si>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</si>
  <si>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</si>
  <si>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</si>
  <si>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</si>
  <si>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</si>
  <si>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</si>
  <si>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</si>
  <si>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</si>
  <si>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</si>
  <si>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</si>
  <si>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</si>
  <si>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</si>
  <si>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</si>
  <si>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</si>
  <si>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</si>
  <si>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</si>
  <si>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</si>
  <si>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</si>
  <si>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</si>
  <si>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</si>
  <si>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</si>
  <si>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</si>
  <si>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</si>
  <si>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</si>
  <si>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</si>
  <si>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</si>
  <si>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</si>
  <si>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</si>
  <si>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</si>
  <si>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</si>
  <si>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</si>
  <si>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</si>
  <si>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</si>
  <si>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</si>
  <si>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</si>
  <si>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</si>
  <si>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</si>
  <si>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</si>
  <si>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</si>
  <si>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</si>
  <si>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</si>
  <si>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</si>
  <si>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</si>
  <si>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</si>
  <si>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</si>
  <si>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</si>
  <si>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</si>
  <si>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</si>
  <si>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</si>
  <si>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</si>
  <si>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</si>
  <si>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</si>
  <si>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</si>
  <si>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</si>
  <si>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</si>
  <si>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</si>
  <si>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</si>
  <si>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</si>
  <si>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</si>
  <si>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</si>
  <si>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</si>
  <si>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</si>
  <si>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</si>
  <si>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</si>
  <si>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</si>
  <si>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</si>
  <si>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</si>
  <si>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</si>
  <si>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</si>
  <si>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</si>
  <si>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</si>
  <si>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</si>
  <si>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</si>
  <si>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</si>
  <si>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</si>
  <si>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</si>
  <si>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</si>
  <si>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</si>
  <si>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</si>
  <si>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</si>
  <si>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</si>
  <si>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</si>
  <si>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</si>
  <si>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</si>
  <si>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</si>
  <si>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</si>
  <si>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</si>
  <si>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</si>
  <si>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</si>
  <si>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</si>
  <si>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</si>
  <si>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</si>
  <si>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</si>
  <si>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</si>
  <si>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</si>
  <si>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</si>
  <si>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</si>
  <si>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</si>
  <si>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</si>
  <si>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</si>
  <si>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</si>
  <si>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</si>
  <si>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</si>
  <si>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</si>
  <si>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</si>
  <si>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</si>
  <si>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</si>
  <si>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</si>
  <si>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</si>
  <si>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</si>
  <si>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</si>
  <si>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</si>
  <si>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</si>
  <si>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</si>
  <si>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</si>
  <si>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</si>
  <si>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</si>
  <si>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</si>
  <si>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</si>
  <si>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</si>
  <si>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</si>
  <si>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</si>
  <si>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</si>
  <si>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</si>
  <si>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</si>
  <si>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</si>
  <si>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</si>
  <si>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</si>
  <si>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</si>
  <si>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</si>
  <si>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</si>
  <si>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</si>
  <si>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</si>
  <si>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</si>
  <si>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</si>
  <si>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</si>
  <si>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</si>
  <si>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</si>
  <si>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</si>
  <si>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</si>
  <si>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</si>
  <si>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</si>
  <si>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</si>
  <si>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</si>
  <si>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</si>
  <si>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</si>
  <si>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</si>
  <si>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</si>
  <si>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</si>
  <si>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</si>
  <si>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</si>
  <si>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</si>
  <si>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</si>
  <si>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</si>
  <si>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</si>
  <si>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</si>
  <si>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</si>
  <si>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</si>
  <si>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</si>
  <si>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</si>
  <si>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</si>
  <si>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</si>
  <si>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</si>
  <si>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</si>
  <si>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</si>
  <si>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</si>
  <si>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</si>
  <si>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</si>
  <si>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</si>
  <si>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</si>
  <si>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</si>
  <si>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</si>
  <si>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</si>
  <si>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</si>
  <si>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</si>
  <si>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</si>
  <si>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</si>
  <si>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</si>
  <si>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</si>
  <si>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</si>
  <si>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</si>
  <si>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</si>
  <si>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</si>
  <si>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</si>
  <si>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</si>
  <si>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</si>
  <si>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</si>
  <si>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</si>
  <si>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</si>
  <si>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</si>
  <si>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</si>
  <si>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</si>
  <si>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</si>
  <si>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</si>
  <si>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</si>
  <si>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</si>
  <si>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</si>
  <si>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</si>
  <si>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</si>
  <si>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</si>
  <si>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</si>
  <si>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</si>
  <si>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</si>
  <si>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</si>
  <si>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</si>
  <si>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</si>
  <si>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</si>
  <si>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</si>
  <si>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</si>
  <si>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</si>
  <si>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</si>
  <si>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</si>
  <si>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</si>
  <si>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</si>
  <si>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</si>
  <si>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</si>
  <si>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</si>
  <si>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</si>
  <si>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</si>
  <si>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</si>
  <si>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</si>
  <si>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</si>
  <si>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</si>
  <si>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</si>
  <si>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</si>
  <si>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</si>
  <si>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</si>
  <si>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</si>
  <si>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</si>
  <si>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</si>
  <si>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</si>
  <si>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</si>
  <si>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</si>
  <si>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</si>
  <si>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</si>
  <si>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</si>
  <si>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</si>
  <si>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</si>
  <si>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</si>
  <si>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</si>
  <si>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</si>
  <si>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</si>
  <si>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</si>
  <si>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</si>
  <si>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</si>
  <si>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</si>
  <si>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</si>
  <si>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</si>
  <si>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</si>
  <si>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</si>
  <si>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</si>
  <si>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</si>
  <si>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</si>
  <si>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</si>
  <si>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</si>
  <si>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</si>
  <si>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</si>
  <si>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</si>
  <si>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</si>
  <si>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</si>
  <si>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</si>
  <si>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</si>
  <si>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</si>
  <si>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</si>
  <si>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</si>
  <si>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</si>
  <si>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</si>
  <si>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</si>
  <si>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</si>
  <si>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</si>
  <si>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</si>
  <si>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</si>
  <si>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</si>
  <si>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</si>
  <si>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</si>
  <si>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</si>
  <si>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</si>
  <si>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</si>
  <si>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</si>
  <si>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</si>
  <si>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</si>
  <si>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</si>
  <si>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</si>
  <si>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</si>
  <si>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</si>
  <si>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</si>
  <si>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</si>
  <si>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</si>
  <si>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</si>
  <si>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</si>
  <si>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</si>
  <si>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</si>
  <si>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</si>
  <si>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</si>
  <si>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</si>
  <si>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</si>
  <si>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</si>
  <si>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</si>
  <si>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</si>
  <si>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</si>
  <si>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</si>
  <si>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</si>
  <si>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</si>
  <si>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</si>
  <si>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</si>
  <si>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</si>
  <si>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</si>
  <si>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</si>
  <si>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</si>
  <si>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</si>
  <si>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</si>
  <si>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</si>
  <si>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</si>
  <si>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</si>
  <si>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</si>
  <si>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</si>
  <si>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</si>
  <si>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</si>
  <si>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</si>
  <si>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</si>
  <si>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</si>
  <si>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</si>
  <si>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</si>
  <si>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</si>
  <si>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</si>
  <si>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</si>
  <si>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</si>
  <si>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</si>
  <si>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</si>
  <si>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</si>
  <si>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</si>
  <si>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</si>
  <si>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</si>
  <si>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</si>
  <si>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</si>
  <si>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</si>
  <si>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</si>
  <si>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</si>
  <si>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</si>
  <si>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</si>
  <si>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</si>
  <si>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</si>
  <si>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</si>
  <si>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</si>
  <si>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</si>
  <si>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</si>
  <si>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</si>
  <si>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</si>
  <si>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</si>
  <si>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</si>
  <si>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</si>
  <si>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</si>
  <si>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</si>
  <si>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</si>
  <si>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</si>
  <si>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</si>
  <si>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</si>
  <si>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</si>
  <si>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</si>
  <si>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</si>
  <si>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</si>
  <si>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</si>
  <si>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</si>
  <si>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</si>
  <si>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</si>
  <si>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</si>
  <si>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</si>
  <si>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</si>
  <si>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</si>
  <si>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</si>
  <si>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</si>
  <si>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</si>
  <si>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</si>
  <si>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</si>
  <si>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</si>
  <si>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</si>
  <si>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</si>
  <si>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</si>
  <si>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</si>
  <si>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</si>
  <si>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</si>
  <si>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</si>
  <si>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</si>
  <si>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</si>
  <si>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</si>
  <si>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</si>
  <si>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</si>
  <si>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</si>
  <si>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</si>
  <si>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</si>
  <si>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</si>
  <si>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</si>
  <si>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</si>
  <si>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</si>
  <si>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</si>
  <si>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</si>
  <si>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</si>
  <si>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</si>
  <si>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</si>
  <si>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</si>
  <si>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</si>
  <si>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</si>
  <si>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</si>
  <si>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</si>
  <si>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</si>
  <si>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</si>
  <si>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</si>
  <si>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</si>
  <si>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</si>
  <si>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</si>
  <si>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</si>
  <si>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</si>
  <si>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</si>
  <si>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</si>
  <si>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</si>
  <si>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</si>
  <si>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</si>
  <si>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</si>
  <si>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</si>
  <si>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</si>
  <si>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</si>
  <si>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</si>
  <si>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</si>
  <si>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</si>
  <si>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</si>
  <si>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</si>
  <si>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</si>
  <si>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</si>
  <si>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</si>
  <si>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</si>
  <si>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</si>
  <si>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</si>
  <si>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</si>
  <si>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</si>
  <si>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</si>
  <si>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</si>
  <si>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</si>
  <si>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</si>
  <si>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</si>
  <si>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</si>
  <si>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</si>
  <si>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</si>
  <si>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</si>
  <si>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</si>
  <si>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</si>
  <si>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</si>
  <si>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</si>
  <si>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</si>
  <si>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</si>
  <si>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</si>
  <si>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</si>
  <si>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</si>
  <si>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</si>
  <si>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</si>
  <si>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</si>
  <si>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</si>
  <si>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</si>
  <si>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</si>
  <si>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</si>
  <si>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</si>
  <si>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</si>
  <si>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</si>
  <si>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</si>
  <si>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</si>
  <si>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</si>
  <si>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</si>
  <si>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</si>
  <si>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</si>
  <si>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</si>
  <si>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</si>
  <si>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</si>
  <si>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</si>
  <si>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</si>
  <si>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</si>
  <si>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</si>
  <si>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</si>
  <si>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</si>
  <si>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</si>
  <si>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</si>
  <si>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</si>
  <si>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</si>
  <si>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</si>
  <si>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</si>
  <si>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</si>
  <si>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</si>
  <si>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</si>
  <si>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</si>
  <si>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</si>
  <si>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</si>
  <si>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</si>
  <si>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</si>
  <si>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</si>
  <si>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</si>
  <si>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</si>
  <si>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</si>
  <si>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</si>
  <si>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</si>
  <si>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</si>
  <si>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</si>
  <si>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</si>
  <si>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</si>
  <si>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</si>
  <si>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</si>
  <si>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</si>
  <si>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</si>
  <si>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</si>
  <si>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</si>
  <si>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</si>
  <si>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</si>
  <si>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</si>
  <si>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</si>
  <si>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</si>
  <si>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</si>
  <si>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</si>
  <si>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</si>
  <si>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</si>
  <si>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</si>
  <si>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</si>
  <si>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</si>
  <si>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</si>
  <si>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</si>
  <si>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</si>
  <si>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</si>
  <si>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</si>
  <si>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</si>
  <si>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</si>
  <si>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</si>
  <si>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</si>
  <si>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</si>
  <si>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</si>
  <si>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</si>
  <si>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</si>
  <si>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</si>
  <si>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</si>
  <si>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</si>
  <si>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</si>
  <si>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</si>
  <si>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</si>
  <si>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</si>
  <si>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</si>
  <si>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</si>
  <si>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</si>
  <si>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</si>
  <si>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</si>
  <si>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</si>
  <si>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</si>
  <si>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</si>
  <si>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</si>
  <si>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</si>
  <si>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</si>
  <si>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</si>
  <si>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</si>
  <si>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</si>
  <si>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</si>
  <si>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</si>
  <si>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</si>
  <si>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</si>
  <si>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</si>
  <si>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</si>
  <si>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</si>
  <si>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</si>
  <si>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</si>
  <si>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</si>
  <si>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</si>
  <si>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</si>
  <si>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</si>
  <si>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</si>
  <si>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</si>
  <si>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</si>
  <si>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</si>
  <si>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</si>
  <si>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</si>
  <si>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</si>
  <si>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</si>
  <si>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</si>
  <si>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</si>
  <si>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</si>
  <si>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</si>
  <si>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</si>
  <si>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</si>
  <si>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</si>
  <si>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</si>
  <si>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</si>
  <si>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</si>
  <si>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</si>
  <si>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</si>
  <si>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</si>
  <si>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</si>
  <si>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</si>
  <si>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</si>
  <si>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</si>
  <si>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</si>
  <si>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</si>
  <si>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</si>
  <si>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</si>
  <si>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</si>
  <si>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</si>
  <si>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</si>
  <si>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</si>
  <si>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</si>
  <si>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</si>
  <si>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</si>
  <si>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</si>
  <si>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</si>
  <si>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</si>
  <si>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</si>
  <si>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</si>
  <si>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</si>
  <si>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</si>
  <si>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</si>
  <si>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</si>
  <si>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</si>
  <si>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</si>
  <si>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</si>
  <si>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</si>
  <si>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</si>
  <si>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</si>
  <si>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</si>
  <si>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</si>
  <si>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</si>
  <si>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</si>
  <si>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</si>
  <si>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</si>
  <si>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</si>
  <si>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</si>
  <si>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</si>
  <si>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</si>
  <si>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</si>
  <si>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</si>
  <si>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</si>
  <si>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</si>
  <si>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</si>
  <si>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</si>
  <si>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</si>
  <si>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</si>
  <si>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</si>
  <si>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</si>
  <si>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</si>
  <si>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</si>
  <si>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</si>
  <si>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</si>
  <si>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</si>
  <si>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</si>
  <si>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</si>
  <si>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</si>
  <si>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</si>
  <si>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</si>
  <si>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</si>
  <si>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</si>
  <si>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</si>
  <si>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</si>
  <si>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</si>
  <si>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</si>
  <si>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</si>
  <si>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</si>
  <si>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</si>
  <si>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</si>
  <si>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</si>
  <si>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</si>
  <si>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</si>
  <si>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</si>
  <si>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</si>
  <si>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</si>
  <si>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</si>
  <si>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</si>
  <si>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</si>
  <si>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</si>
  <si>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</si>
  <si>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</si>
  <si>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</si>
  <si>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</si>
  <si>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</si>
  <si>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</si>
  <si>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</si>
  <si>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</si>
  <si>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</si>
  <si>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</si>
  <si>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</si>
  <si>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</si>
  <si>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</si>
  <si>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</si>
  <si>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</si>
  <si>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</si>
  <si>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</si>
  <si>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</si>
  <si>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</si>
  <si>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</si>
  <si>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</si>
  <si>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</si>
  <si>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</si>
  <si>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</si>
  <si>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</si>
  <si>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</si>
  <si>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</si>
  <si>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</si>
  <si>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</si>
  <si>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</si>
  <si>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</si>
  <si>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</si>
  <si>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</si>
  <si>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</si>
  <si>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</si>
  <si>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</si>
  <si>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</si>
  <si>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</si>
  <si>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</si>
  <si>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</si>
  <si>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</si>
  <si>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</si>
  <si>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</si>
  <si>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</si>
  <si>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</si>
  <si>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</si>
  <si>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</si>
  <si>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</si>
  <si>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</si>
  <si>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</si>
  <si>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</si>
  <si>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</si>
  <si>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</si>
  <si>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</si>
  <si>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</si>
  <si>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</si>
  <si>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</si>
  <si>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</si>
  <si>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</si>
  <si>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</si>
  <si>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</si>
  <si>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</si>
  <si>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</si>
  <si>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</si>
  <si>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</si>
  <si>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</si>
  <si>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</si>
  <si>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</si>
  <si>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</si>
  <si>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</si>
  <si>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</si>
  <si>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</si>
  <si>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</si>
  <si>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</si>
  <si>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</si>
  <si>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</si>
  <si>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</si>
  <si>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</si>
  <si>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</si>
  <si>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</si>
  <si>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</si>
  <si>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</si>
  <si>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</si>
  <si>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</si>
  <si>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</si>
  <si>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</si>
  <si>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</si>
  <si>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</si>
  <si>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</si>
  <si>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</si>
  <si>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</si>
  <si>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</si>
  <si>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</si>
  <si>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</si>
  <si>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</si>
  <si>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</si>
  <si>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</si>
  <si>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</si>
  <si>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</si>
  <si>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</si>
  <si>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</si>
  <si>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</si>
  <si>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</si>
  <si>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</si>
  <si>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</si>
  <si>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</si>
  <si>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</si>
  <si>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</si>
  <si>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</si>
  <si>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</si>
  <si>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</si>
  <si>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</si>
  <si>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</si>
  <si>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</si>
  <si>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</si>
  <si>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</si>
  <si>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</si>
  <si>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</si>
  <si>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</si>
  <si>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</si>
  <si>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</si>
  <si>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</si>
  <si>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</si>
  <si>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</si>
  <si>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</si>
  <si>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</si>
  <si>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</si>
  <si>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</si>
  <si>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</si>
  <si>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</si>
  <si>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</si>
  <si>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</si>
  <si>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</si>
  <si>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</si>
  <si>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</si>
  <si>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</si>
  <si>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</si>
  <si>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</si>
  <si>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</si>
  <si>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</si>
  <si>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</si>
  <si>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</si>
  <si>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</si>
  <si>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</si>
  <si>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</si>
  <si>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</si>
  <si>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</si>
  <si>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</si>
  <si>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</si>
  <si>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</si>
  <si>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</si>
  <si>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</si>
  <si>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</si>
  <si>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</si>
  <si>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</si>
  <si>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</si>
  <si>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</si>
  <si>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</si>
  <si>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</si>
  <si>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</si>
  <si>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</si>
  <si>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</si>
  <si>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</si>
  <si>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</si>
  <si>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</si>
  <si>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</si>
  <si>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</si>
  <si>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</si>
  <si>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</si>
  <si>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</si>
  <si>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</si>
  <si>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</si>
  <si>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</si>
  <si>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</si>
  <si>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</si>
  <si>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</si>
  <si>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</si>
  <si>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</si>
  <si>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</si>
  <si>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</si>
  <si>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</si>
  <si>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</si>
  <si>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</si>
  <si>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</si>
  <si>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</si>
  <si>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</si>
  <si>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</si>
  <si>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</si>
  <si>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</si>
  <si>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</si>
  <si>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</si>
  <si>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</si>
  <si>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</si>
  <si>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</si>
  <si>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</si>
  <si>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</si>
  <si>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</si>
  <si>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</si>
  <si>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</si>
  <si>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</si>
  <si>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</si>
  <si>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</si>
  <si>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</si>
  <si>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</si>
  <si>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</si>
  <si>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</si>
  <si>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</si>
  <si>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</si>
  <si>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</si>
  <si>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</si>
  <si>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</si>
  <si>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</si>
  <si>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</si>
  <si>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</si>
  <si>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</si>
  <si>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</si>
  <si>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</si>
  <si>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</si>
  <si>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</si>
  <si>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</si>
  <si>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</si>
  <si>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</si>
  <si>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</si>
  <si>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</si>
  <si>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</si>
  <si>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</si>
  <si>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</si>
  <si>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</si>
  <si>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</si>
  <si>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</si>
  <si>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</si>
  <si>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</si>
  <si>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</si>
  <si>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</si>
  <si>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</si>
  <si>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</si>
  <si>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</si>
  <si>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</si>
  <si>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</si>
  <si>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</si>
  <si>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</si>
  <si>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</si>
  <si>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</si>
  <si>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</si>
  <si>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</si>
  <si>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</si>
  <si>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</si>
  <si>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</si>
  <si>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</si>
  <si>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</si>
  <si>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</si>
  <si>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</si>
  <si>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</si>
  <si>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</si>
  <si>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</si>
  <si>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</si>
  <si>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</si>
  <si>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</si>
  <si>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</si>
  <si>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</si>
  <si>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</si>
  <si>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</si>
  <si>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</si>
  <si>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</si>
  <si>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</si>
  <si>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</si>
  <si>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</si>
  <si>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</si>
  <si>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</si>
  <si>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</si>
  <si>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</si>
  <si>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</si>
  <si>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</si>
  <si>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</si>
  <si>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</si>
  <si>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</si>
  <si>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</si>
  <si>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</si>
  <si>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</si>
  <si>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</si>
  <si>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</si>
  <si>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</si>
  <si>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</si>
  <si>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</si>
  <si>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</si>
  <si>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</si>
  <si>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</si>
  <si>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</si>
  <si>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</si>
  <si>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</si>
  <si>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</si>
  <si>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</si>
  <si>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</si>
  <si>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</si>
  <si>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</si>
  <si>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</si>
  <si>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</si>
  <si>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</si>
  <si>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</si>
  <si>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</si>
  <si>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</si>
  <si>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</si>
  <si>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</si>
  <si>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</si>
  <si>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</si>
  <si>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</si>
  <si>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</si>
  <si>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</si>
  <si>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</si>
  <si>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</si>
  <si>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</si>
  <si>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</si>
  <si>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</si>
  <si>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</si>
  <si>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</si>
  <si>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</si>
  <si>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</si>
  <si>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</si>
  <si>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</si>
  <si>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</si>
  <si>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</si>
  <si>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</si>
  <si>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</si>
  <si>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</si>
  <si>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</si>
  <si>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</si>
  <si>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</si>
  <si>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</si>
  <si>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</si>
  <si>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</si>
  <si>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</si>
  <si>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</si>
  <si>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</si>
  <si>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</si>
  <si>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</si>
  <si>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</si>
  <si>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</si>
  <si>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</si>
  <si>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</si>
  <si>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</si>
  <si>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</si>
  <si>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</si>
  <si>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</si>
  <si>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</si>
  <si>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</si>
  <si>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</si>
  <si>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</si>
  <si>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</si>
  <si>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</si>
  <si>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</si>
  <si>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</si>
  <si>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</si>
  <si>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</si>
  <si>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</si>
  <si>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</si>
  <si>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</si>
  <si>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</si>
  <si>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</si>
  <si>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</si>
  <si>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</si>
  <si>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</si>
  <si>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</si>
  <si>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</si>
  <si>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</si>
  <si>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</si>
  <si>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</si>
  <si>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</si>
  <si>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</si>
  <si>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</si>
  <si>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</si>
  <si>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</si>
  <si>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</si>
  <si>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</si>
  <si>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</si>
  <si>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</si>
  <si>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</si>
  <si>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</si>
  <si>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</si>
  <si>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</si>
  <si>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</si>
  <si>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</si>
  <si>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</si>
  <si>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</si>
  <si>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</si>
  <si>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</si>
  <si>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</si>
  <si>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</si>
  <si>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</si>
  <si>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</si>
  <si>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</si>
  <si>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</si>
  <si>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</si>
  <si>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</si>
  <si>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</si>
  <si>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</si>
  <si>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</si>
  <si>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</si>
  <si>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</si>
  <si>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</si>
  <si>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</si>
  <si>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</si>
  <si>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</si>
  <si>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</si>
  <si>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</si>
  <si>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</si>
  <si>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</si>
  <si>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</si>
  <si>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</si>
  <si>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</si>
  <si>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</si>
  <si>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</si>
  <si>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</si>
  <si>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</si>
  <si>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</si>
  <si>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</si>
  <si>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</si>
  <si>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</si>
  <si>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</si>
  <si>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</si>
  <si>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</si>
  <si>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</si>
  <si>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</si>
  <si>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</si>
  <si>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</si>
  <si>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</si>
  <si>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</si>
  <si>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</si>
  <si>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</si>
  <si>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</si>
  <si>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</si>
  <si>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</si>
  <si>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</si>
  <si>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</si>
  <si>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</si>
  <si>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</si>
  <si>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</si>
  <si>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</si>
  <si>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</si>
  <si>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</si>
  <si>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</si>
  <si>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</si>
  <si>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</si>
  <si>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</si>
  <si>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</si>
  <si>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</si>
  <si>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</si>
  <si>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</si>
  <si>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</si>
  <si>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</si>
  <si>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</si>
  <si>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</si>
  <si>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</si>
  <si>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</si>
  <si>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</si>
  <si>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</si>
  <si>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</si>
  <si>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</si>
  <si>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</si>
  <si>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</si>
  <si>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</si>
  <si>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</si>
  <si>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</si>
  <si>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</si>
  <si>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</si>
  <si>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</si>
  <si>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</si>
  <si>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</si>
  <si>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</si>
  <si>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</si>
  <si>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</si>
  <si>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</si>
  <si>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</si>
  <si>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</si>
  <si>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</si>
  <si>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</si>
  <si>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</si>
  <si>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</si>
  <si>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</si>
  <si>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</si>
  <si>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</si>
  <si>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</si>
  <si>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</si>
  <si>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</si>
  <si>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</si>
  <si>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</si>
  <si>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</si>
  <si>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</si>
  <si>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</si>
  <si>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</si>
  <si>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</si>
  <si>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</si>
  <si>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</si>
  <si>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</si>
  <si>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</si>
  <si>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</si>
  <si>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</si>
  <si>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</si>
  <si>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</si>
  <si>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</si>
  <si>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</si>
  <si>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</si>
  <si>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</si>
  <si>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</si>
  <si>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</si>
  <si>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</si>
  <si>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</si>
  <si>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</si>
  <si>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</si>
  <si>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</si>
  <si>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</si>
  <si>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</si>
  <si>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</si>
  <si>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</si>
  <si>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</si>
  <si>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</si>
  <si>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</si>
  <si>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</si>
  <si>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</si>
  <si>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</si>
  <si>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</si>
  <si>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</si>
  <si>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</si>
  <si>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</si>
  <si>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</si>
  <si>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</si>
  <si>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</si>
  <si>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</si>
  <si>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</si>
  <si>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</si>
  <si>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</si>
  <si>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</si>
  <si>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</si>
  <si>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</si>
  <si>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</si>
  <si>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</si>
  <si>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</si>
  <si>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</si>
  <si>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</si>
  <si>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</si>
  <si>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</si>
  <si>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</si>
  <si>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</si>
  <si>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</si>
  <si>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</si>
  <si>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</si>
  <si>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</si>
  <si>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</si>
  <si>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</si>
  <si>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</si>
  <si>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</si>
  <si>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</si>
  <si>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</si>
  <si>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</si>
  <si>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</si>
  <si>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</si>
  <si>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</si>
  <si>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</si>
  <si>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</si>
  <si>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</si>
  <si>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</si>
  <si>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</si>
  <si>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</si>
  <si>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</si>
  <si>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</si>
  <si>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</si>
  <si>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</si>
  <si>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</si>
  <si>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</si>
  <si>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</si>
  <si>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</si>
  <si>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</si>
  <si>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</si>
  <si>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</si>
  <si>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</si>
  <si>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</si>
  <si>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</si>
  <si>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</si>
  <si>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</si>
  <si>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</si>
  <si>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</si>
  <si>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</si>
  <si>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</si>
  <si>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</si>
  <si>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</si>
  <si>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</si>
  <si>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</si>
  <si>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</si>
  <si>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</si>
  <si>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</si>
  <si>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</si>
  <si>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</si>
  <si>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</si>
  <si>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</si>
  <si>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</si>
  <si>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</si>
  <si>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</si>
  <si>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</si>
  <si>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</si>
  <si>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</si>
  <si>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</si>
  <si>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</si>
  <si>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</si>
  <si>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</si>
  <si>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</si>
  <si>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</si>
  <si>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</si>
  <si>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</si>
  <si>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</si>
  <si>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</si>
  <si>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</si>
  <si>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</si>
  <si>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</si>
  <si>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</si>
  <si>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</si>
  <si>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</si>
  <si>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</si>
  <si>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</si>
  <si>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</si>
  <si>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</si>
  <si>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</si>
  <si>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</si>
  <si>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</si>
  <si>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</si>
  <si>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</si>
  <si>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</si>
  <si>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</si>
  <si>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</si>
  <si>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</si>
  <si>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</si>
  <si>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</si>
  <si>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</si>
  <si>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</si>
  <si>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</si>
  <si>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</si>
  <si>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</si>
  <si>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</si>
  <si>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</si>
  <si>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</si>
  <si>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</si>
  <si>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</si>
  <si>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</si>
  <si>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</si>
  <si>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</si>
  <si>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</si>
  <si>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</si>
  <si>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</si>
  <si>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</si>
  <si>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</si>
  <si>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</si>
  <si>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</si>
  <si>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</si>
  <si>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</si>
  <si>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</si>
  <si>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</si>
  <si>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</si>
  <si>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</si>
  <si>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</si>
  <si>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</si>
  <si>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</si>
  <si>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</si>
  <si>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</si>
  <si>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</si>
  <si>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</si>
  <si>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</si>
  <si>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</si>
  <si>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</si>
  <si>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</si>
  <si>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</si>
  <si>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</si>
  <si>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</si>
  <si>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</si>
  <si>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</si>
  <si>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</si>
  <si>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</si>
  <si>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</si>
  <si>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</si>
  <si>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</si>
  <si>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</si>
  <si>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</si>
  <si>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</si>
  <si>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</si>
  <si>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</si>
  <si>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</si>
  <si>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</si>
  <si>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</si>
  <si>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</si>
  <si>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</si>
  <si>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</si>
  <si>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</si>
  <si>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</si>
  <si>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</si>
  <si>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</si>
  <si>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</si>
  <si>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</si>
  <si>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</si>
  <si>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</si>
  <si>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</si>
  <si>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</si>
  <si>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</si>
  <si>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</si>
  <si>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</si>
  <si>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</si>
  <si>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</si>
  <si>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</si>
  <si>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</si>
  <si>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</si>
  <si>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</si>
  <si>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</si>
  <si>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</si>
  <si>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</si>
  <si>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</si>
  <si>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</si>
  <si>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</si>
  <si>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</si>
  <si>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</si>
  <si>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</si>
  <si>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</si>
  <si>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</si>
  <si>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</si>
  <si>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</si>
  <si>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</si>
  <si>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</si>
  <si>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</si>
  <si>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</si>
  <si>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</si>
  <si>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</si>
  <si>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</si>
  <si>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</si>
  <si>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</si>
  <si>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</si>
  <si>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</si>
  <si>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</si>
  <si>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</si>
  <si>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</si>
  <si>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</si>
  <si>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</si>
  <si>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</si>
  <si>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</si>
  <si>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</si>
  <si>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</si>
  <si>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</si>
  <si>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</si>
  <si>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</si>
  <si>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</si>
  <si>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</si>
  <si>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</si>
  <si>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</si>
  <si>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</si>
  <si>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</si>
  <si>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</si>
  <si>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</si>
  <si>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</si>
  <si>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</si>
  <si>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</si>
  <si>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</si>
  <si>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</si>
  <si>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</si>
  <si>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</si>
  <si>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</si>
  <si>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</si>
  <si>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</si>
  <si>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</si>
  <si>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</si>
  <si>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</si>
  <si>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</si>
  <si>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</si>
  <si>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</si>
  <si>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</si>
  <si>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</si>
  <si>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</si>
  <si>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</si>
  <si>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</si>
  <si>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</si>
  <si>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</si>
  <si>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</si>
  <si>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</si>
  <si>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</si>
  <si>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</si>
  <si>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</si>
  <si>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</si>
  <si>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</si>
  <si>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</si>
  <si>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</si>
  <si>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</si>
  <si>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</si>
  <si>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</si>
  <si>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</si>
  <si>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</si>
  <si>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</si>
  <si>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</si>
  <si>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</si>
  <si>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</si>
  <si>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</si>
  <si>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</si>
  <si>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</si>
  <si>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</si>
  <si>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</si>
  <si>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</si>
  <si>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</si>
  <si>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</si>
  <si>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</si>
  <si>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</si>
  <si>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</si>
  <si>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</si>
  <si>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</si>
  <si>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</si>
  <si>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</si>
  <si>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</si>
  <si>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</si>
  <si>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</si>
  <si>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</si>
  <si>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</si>
  <si>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</si>
  <si>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</si>
  <si>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</si>
  <si>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</si>
  <si>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</si>
  <si>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</si>
  <si>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</si>
  <si>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</si>
  <si>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</si>
  <si>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</si>
  <si>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</si>
  <si>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</si>
  <si>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</si>
  <si>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</si>
  <si>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</si>
  <si>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</si>
  <si>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</si>
  <si>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</si>
  <si>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</si>
  <si>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</si>
  <si>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</si>
  <si>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</si>
  <si>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</si>
  <si>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</si>
  <si>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</si>
  <si>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</si>
  <si>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</si>
  <si>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</si>
  <si>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</si>
  <si>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</si>
  <si>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</si>
  <si>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</si>
  <si>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</si>
  <si>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</si>
  <si>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</si>
  <si>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</si>
  <si>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</si>
  <si>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</si>
  <si>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</si>
  <si>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</si>
  <si>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</si>
  <si>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</si>
  <si>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</si>
  <si>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</si>
  <si>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</si>
  <si>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</si>
  <si>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</si>
  <si>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</si>
  <si>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</si>
  <si>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</si>
  <si>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</si>
  <si>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</si>
  <si>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</si>
  <si>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</si>
  <si>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</si>
  <si>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</si>
  <si>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</si>
  <si>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</si>
  <si>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</si>
  <si>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</si>
  <si>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</si>
  <si>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</si>
  <si>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</si>
  <si>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</si>
  <si>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</si>
  <si>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</si>
  <si>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</si>
  <si>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</si>
  <si>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</si>
  <si>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</si>
  <si>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</si>
  <si>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</si>
  <si>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</si>
  <si>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</si>
  <si>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</si>
  <si>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</si>
  <si>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</si>
  <si>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</si>
  <si>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</si>
  <si>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</si>
  <si>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</si>
  <si>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</si>
  <si>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</si>
  <si>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</si>
  <si>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</si>
  <si>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</si>
  <si>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</si>
  <si>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</si>
  <si>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</si>
  <si>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</si>
  <si>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</si>
  <si>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</si>
  <si>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</si>
  <si>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</si>
  <si>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</si>
  <si>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</si>
  <si>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</si>
  <si>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</si>
  <si>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</si>
  <si>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</si>
  <si>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</si>
  <si>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</si>
  <si>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</si>
  <si>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</si>
  <si>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</si>
  <si>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</si>
  <si>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</si>
  <si>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</si>
  <si>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</si>
  <si>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</si>
  <si>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</si>
  <si>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</si>
  <si>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</si>
  <si>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</si>
  <si>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</si>
  <si>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</si>
  <si>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</si>
  <si>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</si>
  <si>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</si>
  <si>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</si>
  <si>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</si>
  <si>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</si>
  <si>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</si>
  <si>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</si>
  <si>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</si>
  <si>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</si>
  <si>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</si>
  <si>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</si>
  <si>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</si>
  <si>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</si>
  <si>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</si>
  <si>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</si>
  <si>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</si>
  <si>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</si>
  <si>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</si>
  <si>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</si>
  <si>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</si>
  <si>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</si>
  <si>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</si>
  <si>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</si>
  <si>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</si>
  <si>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</si>
  <si>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</si>
  <si>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</si>
  <si>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</si>
  <si>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</si>
  <si>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</si>
  <si>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</si>
  <si>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</si>
  <si>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</si>
  <si>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</si>
  <si>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</si>
  <si>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</si>
  <si>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</si>
  <si>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</si>
  <si>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</si>
  <si>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</si>
  <si>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</si>
  <si>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</si>
  <si>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</si>
  <si>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</si>
  <si>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</si>
  <si>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</si>
  <si>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</si>
  <si>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</si>
  <si>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</si>
  <si>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</si>
  <si>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</si>
  <si>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</si>
  <si>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</si>
  <si>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</si>
  <si>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</si>
  <si>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</si>
  <si>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</si>
  <si>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</si>
  <si>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</si>
  <si>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</si>
  <si>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</si>
  <si>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</si>
  <si>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</si>
  <si>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</si>
  <si>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</si>
  <si>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</si>
  <si>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</si>
  <si>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</si>
  <si>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</si>
  <si>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</si>
  <si>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</si>
  <si>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</si>
  <si>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</si>
  <si>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</si>
  <si>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</si>
  <si>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</si>
  <si>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</si>
  <si>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</si>
  <si>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</si>
  <si>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</si>
  <si>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</si>
  <si>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</si>
  <si>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</si>
  <si>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</si>
  <si>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</si>
  <si>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</si>
  <si>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</si>
  <si>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</si>
  <si>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</si>
  <si>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</si>
  <si>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</si>
  <si>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</si>
  <si>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</si>
  <si>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</si>
  <si>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</si>
  <si>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</si>
  <si>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</si>
  <si>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</si>
  <si>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</si>
  <si>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</si>
  <si>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</si>
  <si>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</si>
  <si>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</si>
  <si>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</si>
  <si>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</si>
  <si>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</si>
  <si>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</si>
  <si>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</si>
  <si>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</si>
  <si>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</si>
  <si>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</si>
  <si>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</si>
  <si>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</si>
  <si>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</si>
  <si>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</si>
  <si>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</si>
  <si>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</si>
  <si>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</si>
  <si>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</si>
  <si>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</si>
  <si>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</si>
  <si>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</si>
  <si>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</si>
  <si>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</si>
  <si>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</si>
  <si>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</si>
  <si>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</si>
  <si>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</si>
  <si>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</si>
  <si>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</si>
  <si>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</si>
  <si>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</si>
  <si>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</si>
  <si>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</si>
  <si>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</si>
  <si>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</si>
  <si>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</si>
  <si>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</si>
  <si>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</si>
  <si>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</si>
  <si>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</si>
  <si>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</si>
  <si>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</si>
  <si>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</si>
  <si>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</si>
  <si>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</si>
  <si>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</si>
  <si>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</si>
  <si>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</si>
  <si>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</si>
  <si>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</si>
  <si>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</si>
  <si>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</si>
  <si>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</si>
  <si>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</si>
  <si>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</si>
  <si>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</si>
  <si>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</si>
  <si>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</si>
  <si>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</si>
  <si>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</si>
  <si>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</si>
  <si>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</si>
  <si>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</si>
  <si>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</si>
  <si>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</si>
  <si>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</si>
  <si>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</si>
  <si>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</si>
  <si>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</si>
  <si>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</si>
  <si>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</si>
  <si>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</si>
  <si>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</si>
  <si>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</si>
  <si>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</si>
  <si>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</si>
  <si>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</si>
  <si>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</si>
  <si>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</si>
  <si>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</si>
  <si>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</si>
  <si>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</si>
  <si>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</si>
  <si>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</si>
  <si>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</si>
  <si>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</si>
  <si>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</si>
  <si>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</si>
  <si>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</si>
  <si>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</si>
  <si>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</si>
  <si>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</si>
  <si>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</si>
  <si>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</si>
  <si>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</si>
  <si>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</si>
  <si>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</si>
  <si>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</si>
  <si>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</si>
  <si>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</si>
  <si>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</si>
  <si>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</si>
  <si>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</si>
  <si>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</si>
  <si>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</si>
  <si>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</si>
  <si>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</si>
  <si>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</si>
  <si>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</si>
  <si>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</si>
  <si>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</si>
  <si>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</si>
  <si>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</si>
  <si>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</si>
  <si>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</si>
  <si>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</si>
  <si>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</si>
  <si>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</si>
  <si>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</si>
  <si>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</si>
  <si>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</si>
  <si>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</si>
  <si>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</si>
  <si>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</si>
  <si>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</si>
  <si>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</si>
  <si>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</si>
  <si>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</si>
  <si>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</si>
  <si>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</si>
  <si>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</si>
  <si>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</si>
  <si>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</si>
  <si>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</si>
  <si>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</si>
  <si>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</si>
  <si>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</si>
  <si>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</si>
  <si>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</si>
  <si>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</si>
  <si>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</si>
  <si>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</si>
  <si>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</si>
  <si>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</si>
  <si>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</si>
  <si>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</si>
  <si>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</si>
  <si>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</si>
  <si>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</si>
  <si>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</si>
  <si>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</si>
  <si>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</si>
  <si>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</si>
  <si>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</si>
  <si>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</si>
  <si>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</si>
  <si>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</si>
  <si>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</si>
  <si>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</si>
  <si>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</si>
  <si>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</si>
  <si>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</si>
  <si>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</si>
  <si>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</si>
  <si>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</si>
  <si>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</si>
  <si>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</si>
  <si>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</si>
  <si>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</si>
  <si>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</si>
  <si>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</si>
  <si>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</si>
  <si>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</si>
  <si>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</si>
  <si>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</si>
  <si>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</si>
  <si>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</si>
  <si>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</si>
  <si>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</si>
  <si>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</si>
  <si>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</si>
  <si>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</si>
  <si>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</si>
  <si>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</si>
  <si>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</si>
  <si>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</si>
  <si>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</si>
  <si>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</si>
  <si>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</si>
  <si>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</si>
  <si>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</si>
  <si>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</si>
  <si>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</si>
  <si>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</si>
  <si>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</si>
  <si>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</si>
  <si>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</si>
  <si>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</si>
  <si>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</si>
  <si>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</si>
  <si>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</si>
  <si>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</si>
  <si>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</si>
  <si>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</si>
  <si>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</si>
  <si>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</si>
  <si>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</si>
  <si>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</si>
  <si>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</si>
  <si>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</si>
  <si>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</si>
  <si>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</si>
  <si>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</si>
  <si>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</si>
  <si>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</si>
  <si>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</si>
  <si>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</si>
  <si>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</si>
  <si>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</si>
  <si>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</si>
  <si>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</si>
  <si>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</si>
  <si>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</si>
  <si>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</si>
  <si>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</si>
  <si>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</si>
  <si>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</si>
  <si>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</si>
  <si>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</si>
  <si>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</si>
  <si>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</si>
  <si>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</si>
  <si>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</si>
  <si>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</si>
  <si>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</si>
  <si>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</si>
  <si>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</si>
  <si>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</si>
  <si>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</si>
  <si>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</si>
  <si>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</si>
  <si>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</si>
  <si>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</si>
  <si>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</si>
  <si>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</si>
  <si>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</si>
  <si>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</si>
  <si>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</si>
  <si>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</si>
  <si>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</si>
  <si>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</si>
  <si>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</si>
  <si>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</si>
  <si>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</si>
  <si>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</si>
  <si>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</si>
  <si>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</si>
  <si>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</si>
  <si>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</si>
  <si>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</si>
  <si>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</si>
  <si>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</si>
  <si>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</si>
  <si>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</si>
  <si>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</si>
  <si>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</si>
  <si>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</si>
  <si>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</si>
  <si>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</si>
  <si>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</si>
  <si>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</si>
  <si>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</si>
  <si>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</si>
  <si>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</si>
  <si>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</si>
  <si>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</si>
  <si>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</si>
  <si>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</si>
  <si>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</si>
  <si>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</si>
  <si>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</si>
  <si>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</si>
  <si>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</si>
  <si>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</si>
  <si>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</si>
  <si>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</si>
  <si>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</si>
  <si>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</si>
  <si>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</si>
  <si>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</si>
  <si>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</si>
  <si>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</si>
  <si>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</si>
  <si>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</si>
  <si>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</si>
  <si>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</si>
  <si>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</si>
  <si>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</si>
  <si>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</si>
  <si>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</si>
  <si>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</si>
  <si>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</si>
  <si>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</si>
  <si>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</si>
  <si>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</si>
  <si>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</si>
  <si>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</si>
  <si>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</si>
  <si>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</si>
  <si>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</si>
  <si>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</si>
  <si>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</si>
  <si>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</si>
  <si>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</si>
  <si>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</si>
  <si>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</si>
  <si>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</si>
  <si>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</si>
  <si>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</si>
  <si>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</si>
  <si>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</si>
  <si>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</si>
  <si>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</si>
  <si>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</si>
  <si>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</si>
  <si>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</si>
  <si>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</si>
  <si>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</si>
  <si>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</si>
  <si>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</si>
  <si>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</si>
  <si>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</si>
  <si>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</si>
  <si>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</si>
  <si>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</si>
  <si>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</si>
  <si>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</si>
  <si>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</si>
  <si>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</si>
  <si>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</si>
  <si>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</si>
  <si>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</si>
  <si>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</si>
  <si>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</si>
  <si>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</si>
  <si>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</si>
  <si>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</si>
  <si>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</si>
  <si>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</si>
  <si>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</si>
  <si>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</si>
  <si>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</si>
  <si>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</si>
  <si>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</si>
  <si>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</si>
  <si>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</si>
  <si>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</si>
  <si>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</si>
  <si>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</si>
  <si>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</si>
  <si>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</si>
  <si>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</si>
  <si>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</si>
  <si>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</si>
  <si>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</si>
  <si>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</si>
  <si>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</si>
  <si>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</si>
  <si>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</si>
  <si>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</si>
  <si>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</si>
  <si>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</si>
  <si>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</si>
  <si>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</si>
  <si>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</si>
  <si>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</si>
  <si>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</si>
  <si>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</si>
  <si>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</si>
  <si>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</si>
  <si>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</si>
  <si>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</si>
  <si>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</si>
  <si>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</si>
  <si>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</si>
  <si>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</si>
  <si>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</si>
  <si>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</si>
  <si>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</si>
  <si>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</si>
  <si>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</si>
  <si>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</si>
  <si>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</si>
  <si>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</si>
  <si>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</si>
  <si>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</si>
  <si>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</si>
  <si>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</si>
  <si>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</si>
  <si>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</si>
  <si>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</si>
  <si>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</si>
  <si>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</si>
  <si>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</si>
  <si>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</si>
  <si>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</si>
  <si>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</si>
  <si>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</si>
  <si>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</si>
  <si>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</si>
  <si>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</si>
  <si>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</si>
  <si>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</si>
  <si>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</si>
  <si>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</si>
  <si>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</si>
  <si>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</si>
  <si>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</si>
  <si>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</si>
  <si>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</si>
  <si>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</si>
  <si>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</si>
  <si>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</si>
  <si>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</si>
  <si>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</si>
  <si>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</si>
  <si>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</si>
  <si>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</si>
  <si>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</si>
  <si>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</si>
  <si>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</si>
  <si>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</si>
  <si>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</si>
  <si>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</si>
  <si>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</si>
  <si>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</si>
  <si>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</si>
  <si>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</si>
  <si>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</si>
  <si>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</si>
  <si>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</si>
  <si>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</si>
  <si>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</si>
  <si>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</si>
  <si>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</si>
  <si>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</si>
  <si>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</si>
  <si>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</si>
  <si>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</si>
  <si>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</si>
  <si>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</si>
  <si>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</si>
  <si>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</si>
  <si>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</si>
  <si>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</si>
  <si>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</si>
  <si>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</si>
  <si>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</si>
  <si>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</si>
  <si>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</si>
  <si>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</si>
  <si>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</si>
  <si>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</si>
  <si>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</si>
  <si>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</si>
  <si>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</si>
  <si>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</si>
  <si>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</si>
  <si>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</si>
  <si>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</si>
  <si>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</si>
  <si>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</si>
  <si>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</si>
  <si>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</si>
  <si>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</si>
  <si>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</si>
  <si>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</si>
  <si>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</si>
  <si>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</si>
  <si>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</si>
  <si>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</si>
  <si>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</si>
  <si>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</si>
  <si>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</si>
  <si>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</si>
  <si>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</si>
  <si>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</si>
  <si>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</si>
  <si>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</si>
  <si>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</si>
  <si>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</si>
  <si>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</si>
  <si>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</si>
  <si>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</si>
  <si>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</si>
  <si>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</si>
  <si>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</si>
  <si>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</si>
  <si>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</si>
  <si>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</si>
  <si>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</si>
  <si>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</si>
  <si>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</si>
  <si>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</si>
  <si>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</si>
  <si>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</si>
  <si>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</si>
  <si>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</si>
  <si>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</si>
  <si>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</si>
  <si>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</si>
  <si>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</si>
  <si>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</si>
  <si>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</si>
  <si>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</si>
  <si>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</si>
  <si>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</si>
  <si>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</si>
  <si>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</si>
  <si>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</si>
  <si>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</si>
  <si>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</si>
  <si>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</si>
  <si>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</si>
  <si>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</si>
  <si>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</si>
  <si>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</si>
  <si>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</si>
  <si>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</si>
  <si>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</si>
  <si>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</si>
  <si>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</si>
  <si>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</si>
  <si>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</si>
  <si>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</si>
  <si>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</si>
  <si>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</si>
  <si>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</si>
  <si>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</si>
  <si>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</si>
  <si>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</si>
  <si>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</si>
  <si>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</si>
  <si>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</si>
  <si>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</si>
  <si>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</si>
  <si>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</si>
  <si>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</si>
  <si>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</si>
  <si>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</si>
  <si>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</si>
  <si>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</si>
  <si>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</si>
  <si>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</si>
  <si>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</si>
  <si>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</si>
  <si>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</si>
  <si>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</si>
  <si>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</si>
  <si>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</si>
  <si>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</si>
  <si>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</si>
  <si>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</si>
  <si>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</si>
  <si>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</si>
  <si>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</si>
  <si>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</si>
  <si>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</si>
  <si>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</si>
  <si>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</si>
  <si>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</si>
  <si>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</si>
  <si>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</si>
  <si>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</si>
  <si>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</si>
  <si>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</si>
  <si>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</si>
  <si>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</si>
  <si>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</si>
  <si>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</si>
  <si>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</si>
  <si>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</si>
  <si>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</si>
  <si>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</si>
  <si>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</si>
  <si>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</si>
  <si>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</si>
  <si>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</si>
  <si>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</si>
  <si>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</si>
  <si>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</si>
  <si>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</si>
  <si>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</si>
  <si>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</si>
  <si>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</si>
  <si>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</si>
  <si>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</si>
  <si>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</si>
  <si>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</si>
  <si>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</si>
  <si>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</si>
  <si>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</si>
  <si>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</si>
  <si>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</si>
  <si>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</si>
  <si>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</si>
  <si>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</si>
  <si>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</si>
  <si>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</si>
  <si>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</si>
  <si>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</si>
  <si>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</si>
  <si>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</si>
  <si>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</si>
  <si>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</si>
  <si>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</si>
  <si>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</si>
  <si>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</si>
  <si>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</si>
  <si>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</si>
  <si>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</si>
  <si>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</si>
  <si>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</si>
  <si>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</si>
  <si>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</si>
  <si>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</si>
  <si>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</si>
  <si>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</si>
  <si>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</si>
  <si>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</si>
  <si>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</si>
  <si>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</si>
  <si>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</si>
  <si>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</si>
  <si>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</si>
  <si>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</si>
  <si>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</si>
  <si>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</si>
  <si>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</si>
  <si>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</si>
  <si>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</si>
  <si>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</si>
  <si>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</si>
  <si>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</si>
  <si>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</si>
  <si>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</si>
  <si>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</si>
  <si>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</si>
  <si>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</si>
  <si>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</si>
  <si>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</si>
  <si>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</si>
  <si>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</si>
  <si>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</si>
  <si>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</si>
  <si>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</si>
  <si>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</si>
  <si>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</si>
  <si>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</si>
  <si>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</si>
  <si>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</si>
  <si>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</si>
  <si>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</si>
  <si>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</si>
  <si>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</si>
  <si>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</si>
  <si>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</si>
  <si>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</si>
  <si>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</si>
  <si>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</si>
  <si>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</si>
  <si>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</si>
  <si>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</si>
  <si>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</si>
  <si>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</si>
  <si>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</si>
  <si>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</si>
  <si>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</si>
  <si>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</si>
  <si>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</si>
  <si>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</si>
  <si>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</si>
  <si>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</si>
  <si>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</si>
  <si>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</si>
  <si>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</si>
  <si>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</si>
  <si>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</si>
  <si>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</si>
  <si>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</si>
  <si>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</si>
  <si>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</si>
  <si>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</si>
  <si>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</si>
  <si>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</si>
  <si>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</si>
  <si>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</si>
  <si>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</si>
  <si>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</si>
  <si>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</si>
  <si>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</si>
  <si>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</si>
  <si>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</si>
  <si>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</si>
  <si>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</si>
  <si>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</si>
  <si>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</si>
  <si>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</si>
  <si>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</si>
  <si>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</si>
  <si>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</si>
  <si>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</si>
  <si>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</si>
  <si>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</si>
  <si>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</si>
  <si>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</si>
  <si>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</si>
  <si>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</si>
  <si>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</si>
  <si>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</si>
  <si>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</si>
  <si>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</si>
  <si>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</si>
  <si>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</si>
  <si>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</si>
  <si>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</si>
  <si>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</si>
  <si>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</si>
  <si>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</si>
  <si>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</si>
  <si>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</si>
  <si>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</si>
  <si>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</si>
  <si>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</si>
  <si>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</si>
  <si>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</si>
  <si>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</si>
  <si>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</si>
  <si>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</si>
  <si>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</si>
  <si>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</si>
  <si>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</si>
  <si>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</si>
  <si>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</si>
  <si>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</si>
  <si>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</si>
  <si>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</si>
  <si>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</si>
  <si>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</si>
  <si>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</si>
  <si>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</si>
  <si>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</si>
  <si>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</si>
  <si>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</si>
  <si>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</si>
  <si>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</si>
  <si>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</si>
  <si>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</si>
  <si>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</si>
  <si>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</si>
  <si>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</si>
  <si>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</si>
  <si>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</si>
  <si>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</si>
  <si>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</si>
  <si>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</si>
  <si>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</si>
  <si>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</si>
  <si>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</si>
  <si>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</si>
  <si>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</si>
  <si>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</si>
  <si>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</si>
  <si>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</si>
  <si>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</si>
  <si>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</si>
  <si>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</si>
  <si>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</si>
  <si>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</si>
  <si>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</si>
  <si>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</si>
  <si>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</si>
  <si>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</si>
  <si>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</si>
  <si>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</si>
  <si>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</si>
  <si>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</si>
  <si>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</si>
  <si>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</si>
  <si>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</si>
  <si>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</si>
  <si>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</si>
  <si>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</si>
  <si>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</si>
  <si>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</si>
  <si>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</si>
  <si>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</si>
  <si>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</si>
  <si>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</si>
  <si>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</si>
  <si>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</si>
  <si>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</si>
  <si>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</si>
  <si>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</si>
  <si>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</si>
  <si>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</si>
  <si>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</si>
  <si>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</si>
  <si>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</si>
  <si>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</si>
  <si>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</si>
  <si>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</si>
  <si>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</si>
  <si>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</si>
  <si>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</si>
  <si>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</si>
  <si>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</si>
  <si>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</si>
  <si>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</si>
  <si>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</si>
  <si>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</si>
  <si>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</si>
  <si>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</si>
  <si>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</si>
  <si>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</si>
  <si>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</si>
  <si>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</si>
  <si>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</si>
  <si>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</si>
  <si>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</si>
  <si>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</si>
  <si>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</si>
  <si>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</si>
  <si>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</si>
  <si>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</si>
  <si>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</si>
  <si>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</si>
  <si>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</si>
  <si>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</si>
  <si>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</si>
  <si>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</si>
  <si>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</si>
  <si>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</si>
  <si>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</si>
  <si>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</si>
  <si>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</si>
  <si>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</si>
  <si>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</si>
  <si>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</si>
  <si>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</si>
  <si>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</si>
  <si>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</si>
  <si>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</si>
  <si>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</si>
  <si>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</si>
  <si>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</si>
  <si>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</si>
  <si>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</si>
  <si>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</si>
  <si>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</si>
  <si>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</si>
  <si>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</si>
  <si>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</si>
  <si>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</si>
  <si>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</si>
  <si>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</si>
  <si>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</si>
  <si>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</si>
  <si>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</si>
  <si>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</si>
  <si>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</si>
  <si>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</si>
  <si>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</si>
  <si>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</si>
  <si>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</si>
  <si>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</si>
  <si>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</si>
  <si>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</si>
  <si>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</si>
  <si>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</si>
  <si>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</si>
  <si>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</si>
  <si>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</si>
  <si>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</si>
  <si>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</si>
  <si>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</si>
  <si>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</si>
  <si>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</si>
  <si>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</si>
  <si>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</si>
  <si>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</si>
  <si>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</si>
  <si>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</si>
  <si>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</si>
  <si>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</si>
  <si>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</si>
  <si>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</si>
  <si>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</si>
  <si>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</si>
  <si>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</si>
  <si>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</si>
  <si>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</si>
  <si>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</si>
  <si>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</si>
  <si>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</si>
  <si>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</si>
  <si>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</si>
  <si>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</si>
  <si>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</si>
  <si>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</si>
  <si>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</si>
  <si>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</si>
  <si>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</si>
  <si>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</si>
  <si>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</si>
  <si>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</si>
  <si>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</si>
  <si>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</si>
  <si>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</si>
  <si>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</si>
  <si>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</si>
  <si>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</si>
  <si>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</si>
  <si>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</si>
  <si>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</si>
  <si>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</si>
  <si>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</si>
  <si>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</si>
  <si>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</si>
  <si>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</si>
  <si>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</si>
  <si>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</si>
  <si>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</si>
  <si>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</si>
  <si>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</si>
  <si>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</si>
  <si>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</si>
  <si>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</si>
  <si>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</si>
  <si>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</si>
  <si>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</si>
  <si>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</si>
  <si>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</si>
  <si>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</si>
  <si>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</si>
  <si>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</si>
  <si>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</si>
  <si>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</si>
  <si>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</si>
  <si>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</si>
  <si>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</si>
  <si>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</si>
  <si>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</si>
  <si>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</si>
  <si>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</si>
  <si>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</si>
  <si>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</si>
  <si>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</si>
  <si>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</si>
  <si>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</si>
  <si>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</si>
  <si>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</si>
  <si>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</si>
  <si>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</si>
  <si>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</si>
  <si>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</si>
  <si>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</si>
  <si>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</si>
  <si>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</si>
  <si>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</si>
  <si>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</si>
  <si>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</si>
  <si>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</si>
  <si>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</si>
  <si>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</si>
  <si>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</si>
  <si>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</si>
  <si>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</si>
  <si>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</si>
  <si>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</si>
  <si>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</si>
  <si>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</si>
  <si>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</si>
  <si>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</si>
  <si>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</si>
  <si>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</si>
  <si>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</si>
  <si>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</si>
  <si>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</si>
  <si>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</si>
  <si>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</si>
  <si>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</si>
  <si>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</si>
  <si>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</si>
  <si>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</si>
  <si>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</si>
  <si>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</si>
  <si>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</si>
  <si>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</si>
  <si>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</si>
  <si>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</si>
  <si>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</si>
  <si>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</si>
  <si>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</si>
  <si>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</si>
  <si>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</si>
  <si>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</si>
  <si>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</si>
  <si>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</si>
  <si>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</si>
  <si>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</si>
  <si>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</si>
  <si>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</si>
  <si>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</si>
  <si>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</si>
  <si>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</si>
  <si>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</si>
  <si>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</si>
  <si>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</si>
  <si>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</si>
  <si>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</si>
  <si>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</si>
  <si>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</si>
  <si>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</si>
  <si>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</si>
  <si>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</si>
  <si>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</si>
  <si>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</si>
  <si>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</si>
  <si>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</si>
  <si>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</si>
  <si>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</si>
  <si>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</si>
  <si>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</si>
  <si>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</si>
  <si>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</si>
  <si>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</si>
  <si>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</si>
  <si>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</si>
  <si>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</si>
  <si>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</si>
  <si>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</si>
  <si>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</si>
  <si>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</si>
  <si>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</si>
  <si>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</si>
  <si>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</si>
  <si>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</si>
  <si>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</si>
  <si>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</si>
  <si>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</si>
  <si>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</si>
  <si>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</si>
  <si>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</si>
  <si>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</si>
  <si>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</si>
  <si>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</si>
  <si>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</si>
  <si>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</si>
  <si>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</si>
  <si>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</si>
  <si>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</si>
  <si>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</si>
  <si>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</si>
  <si>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</si>
  <si>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</si>
  <si>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</si>
  <si>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</si>
  <si>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</si>
  <si>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</si>
  <si>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</si>
  <si>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</si>
  <si>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</si>
  <si>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</si>
  <si>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</si>
  <si>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</si>
  <si>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</si>
  <si>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</si>
  <si>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</si>
  <si>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</si>
  <si>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</si>
  <si>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</si>
  <si>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</si>
  <si>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</si>
  <si>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</si>
  <si>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</si>
  <si>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</si>
  <si>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</si>
  <si>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</si>
  <si>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</si>
  <si>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</si>
  <si>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</si>
  <si>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</si>
  <si>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</si>
  <si>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</si>
  <si>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</si>
  <si>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</si>
  <si>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</si>
  <si>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</si>
  <si>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</si>
  <si>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</si>
  <si>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</si>
  <si>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</si>
  <si>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</si>
  <si>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</si>
  <si>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</si>
  <si>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</si>
  <si>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</si>
  <si>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</si>
  <si>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</si>
  <si>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</si>
  <si>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</si>
  <si>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</si>
  <si>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</si>
  <si>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</si>
  <si>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</si>
  <si>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</si>
  <si>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</si>
  <si>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</si>
  <si>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</si>
  <si>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</si>
  <si>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</si>
  <si>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</si>
  <si>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</si>
  <si>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</si>
  <si>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</si>
  <si>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</si>
  <si>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</si>
  <si>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</si>
  <si>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</si>
  <si>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</si>
  <si>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</si>
  <si>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</si>
  <si>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</si>
  <si>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</si>
  <si>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</si>
  <si>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</si>
  <si>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</si>
  <si>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</si>
  <si>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</si>
  <si>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</si>
  <si>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</si>
  <si>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</si>
  <si>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</si>
  <si>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</si>
  <si>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</si>
  <si>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</si>
  <si>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</si>
  <si>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</si>
  <si>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</si>
  <si>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</si>
  <si>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</si>
  <si>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</si>
  <si>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</si>
  <si>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</si>
  <si>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</si>
  <si>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</si>
  <si>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</si>
  <si>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</si>
  <si>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</si>
  <si>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</si>
  <si>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</si>
  <si>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</si>
  <si>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</si>
  <si>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</si>
  <si>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</si>
  <si>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</si>
  <si>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</si>
  <si>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</si>
  <si>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</si>
  <si>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</si>
  <si>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</si>
  <si>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</si>
  <si>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</si>
  <si>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</si>
  <si>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</si>
  <si>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</si>
  <si>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</si>
  <si>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</si>
  <si>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</si>
  <si>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</si>
  <si>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</si>
  <si>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</si>
  <si>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</si>
  <si>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</si>
  <si>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</si>
  <si>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</si>
  <si>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</si>
  <si>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</si>
  <si>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</si>
  <si>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</si>
  <si>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</si>
  <si>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</si>
  <si>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</si>
  <si>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</si>
  <si>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</si>
  <si>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</si>
  <si>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</si>
  <si>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</si>
  <si>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</si>
  <si>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</si>
  <si>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</si>
  <si>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</si>
  <si>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</si>
  <si>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</si>
  <si>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</si>
  <si>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</si>
  <si>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</si>
  <si>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</si>
  <si>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</si>
  <si>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</si>
  <si>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</si>
  <si>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</si>
  <si>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</si>
  <si>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</si>
  <si>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</si>
  <si>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</si>
  <si>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</si>
  <si>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</si>
  <si>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</si>
  <si>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</si>
  <si>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</si>
  <si>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</si>
  <si>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</si>
  <si>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</si>
  <si>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</si>
  <si>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</si>
  <si>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</si>
  <si>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</si>
  <si>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</si>
  <si>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</si>
  <si>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</si>
  <si>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</si>
  <si>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</si>
  <si>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</si>
  <si>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</si>
  <si>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</si>
  <si>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</si>
  <si>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</si>
  <si>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</si>
  <si>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</si>
  <si>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</si>
  <si>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</si>
  <si>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</si>
  <si>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</si>
  <si>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</si>
  <si>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</si>
  <si>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</si>
  <si>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</si>
  <si>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</si>
  <si>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</si>
  <si>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</si>
  <si>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</si>
  <si>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</si>
  <si>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</si>
  <si>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</si>
  <si>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</si>
  <si>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</si>
  <si>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</si>
  <si>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</si>
  <si>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</si>
  <si>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</si>
  <si>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</si>
  <si>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</si>
  <si>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</si>
  <si>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</si>
  <si>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</si>
  <si>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</si>
  <si>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</si>
  <si>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</si>
  <si>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</si>
  <si>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</si>
  <si>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</si>
  <si>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</si>
  <si>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</si>
  <si>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</si>
  <si>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</si>
  <si>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</si>
  <si>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</si>
  <si>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</si>
  <si>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</si>
  <si>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</si>
  <si>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</si>
  <si>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</si>
  <si>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</si>
  <si>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</si>
  <si>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</si>
  <si>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</si>
  <si>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</si>
  <si>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</si>
  <si>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</si>
  <si>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</si>
  <si>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</si>
  <si>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</si>
  <si>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</si>
  <si>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</si>
  <si>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</si>
  <si>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</si>
  <si>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</si>
  <si>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</si>
  <si>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</si>
  <si>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</si>
  <si>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</si>
  <si>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</si>
  <si>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</si>
  <si>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</si>
  <si>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</si>
  <si>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</si>
  <si>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</si>
  <si>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</si>
  <si>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</si>
  <si>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</si>
  <si>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</si>
  <si>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</si>
  <si>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</si>
  <si>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</si>
  <si>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</si>
  <si>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</si>
  <si>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</si>
  <si>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</si>
  <si>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</si>
  <si>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</si>
  <si>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</si>
  <si>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</si>
  <si>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</si>
  <si>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</si>
  <si>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</si>
  <si>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</si>
  <si>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</si>
  <si>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</si>
  <si>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</si>
  <si>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</si>
  <si>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</si>
  <si>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</si>
  <si>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</si>
  <si>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</si>
  <si>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</si>
  <si>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</si>
  <si>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</si>
  <si>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</si>
  <si>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</si>
  <si>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</si>
  <si>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</si>
  <si>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</si>
  <si>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</si>
  <si>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</si>
  <si>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</si>
  <si>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</si>
  <si>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</si>
  <si>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</si>
  <si>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</si>
  <si>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</si>
  <si>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</si>
  <si>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</si>
  <si>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</si>
  <si>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</si>
  <si>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</si>
  <si>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</si>
  <si>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</si>
  <si>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</si>
  <si>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</si>
  <si>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</si>
  <si>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</si>
  <si>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</si>
  <si>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</si>
  <si>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</si>
  <si>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</si>
  <si>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</si>
  <si>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</si>
  <si>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</si>
  <si>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</si>
  <si>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</si>
  <si>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</si>
  <si>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</si>
  <si>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</si>
  <si>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</si>
  <si>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</si>
  <si>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</si>
  <si>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</si>
  <si>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</si>
  <si>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</si>
  <si>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</si>
  <si>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</si>
  <si>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</si>
  <si>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</si>
  <si>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</si>
  <si>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</si>
  <si>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</si>
  <si>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</si>
  <si>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</si>
  <si>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</si>
  <si>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</si>
  <si>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</si>
  <si>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</si>
  <si>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</si>
  <si>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</si>
  <si>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</si>
  <si>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</si>
  <si>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</si>
  <si>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</si>
  <si>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</si>
  <si>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</si>
  <si>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</si>
  <si>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</si>
  <si>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</si>
  <si>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</si>
  <si>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</si>
  <si>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</si>
  <si>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</si>
  <si>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</si>
  <si>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</si>
  <si>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</si>
  <si>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</si>
  <si>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</si>
  <si>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</si>
  <si>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</si>
  <si>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</si>
  <si>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</si>
  <si>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</si>
  <si>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</si>
  <si>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</si>
  <si>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</si>
  <si>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</si>
  <si>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</si>
  <si>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</si>
  <si>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</si>
  <si>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</si>
  <si>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</si>
  <si>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</si>
  <si>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</si>
  <si>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</si>
  <si>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</si>
  <si>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</si>
  <si>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</si>
  <si>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</si>
  <si>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</si>
  <si>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</si>
  <si>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</si>
  <si>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</si>
  <si>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</si>
  <si>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</si>
  <si>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</si>
  <si>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</si>
  <si>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</si>
  <si>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</si>
  <si>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</si>
  <si>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</si>
  <si>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</si>
  <si>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</si>
  <si>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</si>
  <si>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</si>
  <si>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</si>
  <si>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</si>
  <si>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</si>
  <si>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</si>
  <si>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</si>
  <si>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</si>
  <si>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</si>
  <si>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</si>
  <si>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</si>
  <si>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</si>
  <si>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</si>
  <si>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</si>
  <si>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</si>
  <si>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</si>
  <si>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</si>
  <si>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</si>
  <si>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</si>
  <si>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</si>
  <si>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</si>
  <si>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</si>
  <si>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</si>
  <si>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</si>
  <si>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</si>
  <si>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</si>
  <si>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</si>
  <si>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</si>
  <si>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</si>
  <si>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</si>
  <si>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</si>
  <si>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</si>
  <si>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</si>
  <si>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</si>
  <si>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</si>
  <si>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</si>
  <si>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</si>
  <si>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</si>
  <si>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</si>
  <si>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</si>
  <si>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</si>
  <si>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</si>
  <si>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</si>
  <si>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</si>
  <si>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</si>
  <si>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</si>
  <si>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</si>
  <si>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</si>
  <si>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</si>
  <si>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</si>
  <si>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</si>
  <si>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</si>
  <si>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</si>
  <si>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</si>
  <si>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</si>
  <si>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</si>
  <si>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</si>
  <si>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</si>
  <si>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</si>
  <si>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</si>
  <si>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</si>
  <si>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</si>
  <si>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</si>
  <si>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</si>
  <si>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</si>
  <si>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</si>
  <si>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</si>
  <si>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</si>
  <si>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</si>
  <si>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</si>
  <si>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</si>
  <si>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</si>
  <si>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</si>
  <si>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</si>
  <si>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</si>
  <si>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</si>
  <si>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</si>
  <si>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</si>
  <si>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</si>
  <si>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</si>
  <si>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</si>
  <si>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</si>
  <si>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</si>
  <si>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</si>
  <si>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</si>
  <si>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</si>
  <si>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</si>
  <si>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</si>
  <si>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</si>
  <si>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</si>
  <si>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</si>
  <si>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</si>
  <si>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</si>
  <si>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</si>
  <si>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</si>
  <si>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</si>
  <si>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</si>
  <si>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</si>
  <si>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</si>
  <si>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</si>
  <si>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</si>
  <si>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</si>
  <si>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</si>
  <si>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</si>
  <si>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</si>
  <si>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</si>
  <si>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</si>
  <si>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</si>
  <si>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</si>
  <si>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</si>
  <si>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</si>
  <si>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</si>
  <si>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</si>
  <si>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</si>
  <si>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</si>
  <si>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</si>
  <si>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</si>
  <si>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</si>
  <si>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</si>
  <si>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</si>
  <si>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</si>
  <si>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</si>
  <si>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</si>
  <si>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</si>
  <si>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</si>
  <si>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</si>
  <si>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</si>
  <si>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</si>
  <si>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</si>
  <si>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</si>
  <si>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</si>
  <si>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</si>
  <si>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</si>
  <si>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</si>
  <si>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</si>
  <si>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</si>
  <si>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</si>
  <si>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</si>
  <si>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</si>
  <si>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</si>
  <si>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</si>
  <si>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</si>
  <si>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</si>
  <si>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</si>
  <si>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</si>
  <si>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</si>
  <si>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</si>
  <si>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</si>
  <si>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</si>
  <si>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</si>
  <si>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</si>
  <si>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</si>
  <si>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</si>
  <si>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</si>
  <si>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</si>
  <si>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</si>
  <si>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</si>
  <si>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</si>
  <si>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</si>
  <si>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</si>
  <si>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</si>
  <si>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</si>
  <si>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</si>
  <si>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</si>
  <si>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</si>
  <si>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</si>
  <si>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</si>
  <si>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</si>
  <si>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</si>
  <si>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</si>
  <si>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</si>
  <si>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</si>
  <si>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</si>
  <si>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</si>
  <si>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</si>
  <si>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</si>
  <si>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</si>
  <si>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</si>
  <si>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</si>
  <si>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</si>
  <si>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</si>
  <si>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</si>
  <si>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</si>
  <si>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</si>
  <si>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</si>
  <si>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</si>
  <si>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</si>
  <si>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</si>
  <si>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</si>
  <si>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</si>
  <si>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</si>
  <si>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</si>
  <si>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</si>
  <si>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</si>
  <si>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</si>
  <si>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</si>
  <si>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</si>
  <si>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</si>
  <si>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</si>
  <si>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</si>
  <si>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</si>
  <si>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</si>
  <si>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</si>
  <si>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</si>
  <si>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</si>
  <si>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</si>
  <si>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</si>
  <si>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</si>
  <si>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</si>
  <si>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</si>
  <si>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</si>
  <si>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</si>
  <si>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</si>
  <si>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</si>
  <si>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</si>
  <si>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</si>
  <si>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</si>
  <si>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</si>
  <si>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</si>
  <si>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</si>
  <si>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</si>
  <si>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</si>
  <si>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</si>
  <si>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</si>
  <si>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</si>
  <si>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</si>
  <si>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</si>
  <si>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</si>
  <si>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</si>
  <si>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</si>
  <si>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</si>
  <si>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</si>
  <si>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</si>
  <si>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</si>
  <si>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</si>
  <si>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</si>
  <si>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</si>
  <si>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</si>
  <si>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</si>
  <si>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</si>
  <si>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</si>
  <si>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</si>
  <si>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</si>
  <si>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</si>
  <si>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</si>
  <si>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</si>
  <si>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</si>
  <si>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</si>
  <si>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</si>
  <si>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</si>
  <si>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</si>
  <si>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</si>
  <si>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</si>
  <si>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</si>
  <si>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</si>
  <si>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</si>
  <si>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</si>
  <si>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</si>
  <si>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</si>
  <si>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</si>
  <si>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</si>
  <si>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</si>
  <si>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</si>
  <si>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</si>
  <si>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</si>
  <si>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</si>
  <si>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</si>
  <si>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</si>
  <si>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</si>
  <si>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</si>
  <si>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</si>
  <si>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</si>
  <si>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</si>
  <si>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</si>
  <si>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</si>
  <si>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</si>
  <si>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</si>
  <si>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</si>
  <si>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</si>
  <si>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</si>
  <si>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</si>
  <si>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</si>
  <si>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</si>
  <si>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</si>
  <si>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</si>
  <si>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</si>
  <si>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</si>
  <si>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</si>
  <si>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</si>
  <si>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</si>
  <si>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</si>
  <si>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</si>
  <si>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</si>
  <si>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</si>
  <si>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</si>
  <si>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</si>
  <si>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</si>
  <si>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</si>
  <si>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</si>
  <si>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</si>
  <si>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</si>
  <si>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</si>
  <si>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</si>
  <si>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</si>
  <si>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</si>
  <si>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</si>
  <si>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</si>
  <si>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</si>
  <si>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</si>
  <si>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</si>
  <si>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</si>
  <si>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</si>
  <si>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</si>
  <si>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</si>
  <si>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</si>
  <si>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</si>
  <si>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</si>
  <si>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</si>
  <si>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</si>
  <si>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</si>
  <si>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</si>
  <si>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</si>
  <si>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</si>
  <si>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</si>
  <si>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</si>
  <si>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</si>
  <si>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</si>
  <si>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</si>
  <si>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</si>
  <si>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</si>
  <si>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</si>
  <si>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</si>
  <si>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</si>
  <si>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</si>
  <si>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</si>
  <si>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</si>
  <si>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</si>
  <si>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</si>
  <si>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</si>
  <si>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</si>
  <si>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</si>
  <si>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</si>
  <si>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</si>
  <si>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</si>
  <si>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</si>
  <si>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</si>
  <si>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</si>
  <si>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</si>
  <si>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</si>
  <si>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</si>
  <si>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</si>
  <si>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</si>
  <si>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</si>
  <si>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</si>
  <si>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</si>
  <si>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</si>
  <si>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</si>
  <si>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</si>
  <si>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</si>
  <si>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</si>
  <si>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</si>
  <si>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</si>
  <si>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</si>
  <si>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</si>
  <si>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</si>
  <si>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</si>
  <si>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</si>
  <si>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</si>
  <si>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</si>
  <si>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</si>
  <si>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</si>
  <si>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</si>
  <si>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</si>
  <si>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</si>
  <si>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</si>
  <si>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</si>
  <si>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</si>
  <si>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</si>
  <si>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</si>
  <si>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</si>
  <si>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</si>
  <si>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</si>
  <si>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</si>
  <si>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</si>
  <si>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</si>
  <si>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</si>
  <si>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</si>
  <si>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</si>
  <si>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</si>
  <si>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</si>
  <si>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</si>
  <si>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</si>
  <si>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</si>
  <si>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</si>
  <si>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</si>
  <si>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</si>
  <si>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</si>
  <si>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</si>
  <si>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</si>
  <si>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</si>
  <si>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</si>
  <si>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</si>
  <si>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</si>
  <si>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</si>
  <si>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</si>
  <si>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</si>
  <si>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</si>
  <si>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</si>
  <si>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</si>
  <si>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</si>
  <si>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</si>
  <si>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</si>
  <si>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</si>
  <si>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</si>
  <si>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</si>
  <si>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</si>
  <si>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</si>
  <si>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</si>
  <si>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</si>
  <si>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</si>
  <si>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</si>
  <si>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</si>
  <si>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</si>
  <si>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</si>
  <si>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</si>
  <si>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</si>
  <si>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</si>
  <si>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</si>
  <si>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</si>
  <si>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</si>
  <si>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</si>
  <si>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</si>
  <si>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</si>
  <si>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</si>
  <si>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</si>
  <si>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</si>
  <si>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</si>
  <si>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</si>
  <si>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</si>
  <si>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</si>
  <si>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</si>
  <si>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</si>
  <si>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</si>
  <si>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</si>
  <si>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</si>
  <si>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</si>
  <si>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</si>
  <si>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</si>
  <si>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</si>
  <si>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</si>
  <si>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</si>
  <si>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</si>
  <si>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</si>
  <si>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</si>
  <si>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</si>
  <si>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</si>
  <si>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</si>
  <si>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</si>
  <si>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</si>
  <si>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</si>
  <si>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</si>
  <si>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</si>
  <si>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</si>
  <si>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</si>
  <si>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</si>
  <si>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</si>
  <si>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</si>
  <si>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</si>
  <si>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</si>
  <si>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</si>
  <si>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</si>
  <si>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</si>
  <si>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</si>
  <si>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</si>
  <si>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</si>
  <si>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</si>
  <si>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</si>
  <si>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</si>
  <si>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</si>
  <si>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</si>
  <si>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</si>
  <si>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</si>
  <si>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</si>
  <si>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</si>
  <si>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</si>
  <si>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</si>
  <si>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</si>
  <si>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</si>
  <si>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</si>
  <si>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</si>
  <si>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</si>
  <si>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</si>
  <si>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</si>
  <si>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</si>
  <si>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</si>
  <si>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</si>
  <si>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</si>
  <si>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</si>
  <si>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</si>
  <si>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</si>
  <si>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</si>
  <si>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</si>
  <si>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</si>
  <si>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</si>
  <si>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</si>
  <si>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</si>
  <si>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</si>
  <si>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</si>
  <si>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</si>
  <si>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</si>
  <si>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</si>
  <si>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</si>
  <si>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</si>
  <si>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</si>
  <si>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</si>
  <si>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</si>
  <si>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</si>
  <si>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</si>
  <si>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</si>
  <si>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</si>
  <si>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</si>
  <si>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</si>
  <si>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</si>
  <si>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</si>
  <si>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</si>
  <si>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</si>
  <si>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</si>
  <si>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</si>
  <si>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</si>
  <si>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</si>
  <si>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</si>
  <si>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</si>
  <si>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</si>
  <si>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</si>
  <si>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</si>
  <si>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</si>
  <si>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</si>
  <si>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</si>
  <si>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</si>
  <si>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</si>
  <si>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</si>
  <si>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</si>
  <si>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</si>
  <si>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</si>
  <si>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</si>
  <si>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</si>
  <si>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</si>
  <si>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</si>
  <si>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</si>
  <si>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</si>
  <si>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</si>
  <si>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</si>
  <si>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</si>
  <si>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</si>
  <si>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</si>
  <si>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</si>
  <si>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</si>
  <si>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</si>
  <si>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</si>
  <si>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</si>
  <si>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</si>
  <si>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</si>
  <si>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</si>
  <si>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</si>
  <si>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</si>
  <si>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</si>
  <si>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</si>
  <si>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</si>
  <si>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</si>
  <si>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</si>
  <si>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</si>
  <si>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</si>
  <si>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</si>
  <si>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</si>
  <si>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</si>
  <si>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</si>
  <si>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</si>
  <si>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</si>
  <si>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</si>
  <si>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</si>
  <si>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</si>
  <si>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</si>
  <si>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</si>
  <si>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</si>
  <si>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</si>
  <si>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</si>
  <si>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</si>
  <si>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</si>
  <si>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</si>
  <si>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</si>
  <si>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</si>
  <si>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</si>
  <si>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</si>
  <si>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</si>
  <si>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</si>
  <si>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</si>
  <si>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</si>
  <si>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</si>
  <si>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</si>
  <si>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</si>
  <si>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</si>
  <si>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</si>
  <si>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</si>
  <si>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</si>
  <si>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</si>
  <si>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</si>
  <si>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</si>
  <si>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</si>
  <si>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</si>
  <si>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</si>
  <si>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</si>
  <si>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</si>
  <si>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</si>
  <si>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</si>
  <si>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</si>
  <si>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</si>
  <si>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</si>
  <si>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</si>
  <si>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</si>
  <si>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</si>
  <si>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</si>
  <si>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</si>
  <si>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</si>
  <si>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</si>
  <si>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</si>
  <si>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</si>
  <si>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</si>
  <si>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</si>
  <si>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</si>
  <si>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</si>
  <si>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</si>
  <si>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</si>
  <si>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</si>
  <si>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</si>
  <si>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</si>
  <si>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</si>
  <si>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</si>
  <si>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</si>
  <si>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</si>
  <si>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</si>
  <si>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</si>
  <si>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</si>
  <si>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</si>
  <si>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</si>
  <si>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</si>
  <si>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</si>
  <si>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</si>
  <si>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</si>
  <si>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</si>
  <si>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</si>
  <si>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</si>
  <si>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</si>
  <si>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</si>
  <si>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</si>
  <si>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</si>
  <si>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</si>
  <si>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</si>
  <si>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</si>
  <si>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</si>
  <si>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</si>
  <si>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</si>
  <si>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</si>
  <si>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</si>
  <si>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</si>
  <si>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</si>
  <si>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</si>
  <si>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</si>
  <si>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</si>
  <si>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</si>
  <si>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</si>
  <si>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</si>
  <si>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</si>
  <si>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</si>
  <si>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</si>
  <si>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</si>
  <si>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</si>
  <si>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</si>
  <si>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</si>
  <si>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</si>
  <si>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</si>
  <si>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</si>
  <si>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</si>
  <si>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</si>
  <si>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</si>
  <si>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</si>
  <si>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</si>
  <si>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</si>
  <si>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</si>
  <si>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</si>
  <si>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</si>
  <si>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</si>
  <si>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</si>
  <si>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</si>
  <si>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</si>
  <si>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</si>
  <si>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</si>
  <si>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</si>
  <si>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</si>
  <si>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</si>
  <si>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</si>
  <si>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</si>
  <si>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</si>
  <si>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</si>
  <si>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</si>
  <si>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</si>
  <si>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</si>
  <si>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</si>
  <si>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</si>
  <si>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</si>
  <si>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</si>
  <si>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</si>
  <si>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</si>
  <si>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</si>
  <si>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</si>
  <si>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</si>
  <si>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</si>
  <si>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</si>
  <si>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</si>
  <si>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</si>
  <si>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</si>
  <si>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</si>
  <si>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</si>
  <si>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</si>
  <si>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</si>
  <si>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</si>
  <si>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</si>
  <si>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</si>
  <si>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</si>
  <si>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</si>
  <si>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</si>
  <si>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</si>
  <si>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</si>
  <si>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</si>
  <si>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</si>
  <si>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</si>
  <si>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</si>
  <si>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</si>
  <si>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</si>
  <si>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</si>
  <si>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</si>
  <si>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</si>
  <si>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</si>
  <si>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</si>
  <si>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</si>
  <si>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</si>
  <si>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</si>
  <si>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</si>
  <si>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</si>
  <si>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</si>
  <si>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</si>
  <si>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</si>
  <si>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</si>
  <si>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</si>
  <si>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</si>
  <si>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</si>
  <si>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</si>
  <si>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</si>
  <si>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</si>
  <si>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</si>
  <si>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</si>
  <si>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</si>
  <si>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</si>
  <si>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</si>
  <si>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</si>
  <si>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</si>
  <si>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</si>
  <si>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</si>
  <si>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</si>
  <si>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</si>
  <si>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</si>
  <si>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</si>
  <si>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</si>
  <si>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</si>
  <si>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</si>
  <si>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</si>
  <si>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</si>
  <si>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</si>
  <si>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</si>
  <si>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</si>
  <si>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</si>
  <si>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</si>
  <si>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</si>
  <si>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</si>
  <si>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</si>
  <si>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</si>
  <si>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</si>
  <si>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</si>
  <si>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</si>
  <si>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</si>
  <si>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</si>
  <si>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</si>
  <si>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</si>
  <si>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</si>
  <si>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</si>
  <si>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</si>
  <si>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</si>
  <si>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</si>
  <si>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</si>
  <si>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</si>
  <si>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</si>
  <si>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</si>
  <si>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</si>
  <si>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</si>
  <si>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</si>
  <si>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</si>
  <si>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</si>
  <si>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</si>
  <si>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</si>
  <si>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</si>
  <si>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</si>
  <si>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</si>
  <si>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</si>
  <si>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</si>
  <si>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</si>
  <si>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</si>
  <si>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</si>
  <si>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</si>
  <si>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</si>
  <si>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</si>
  <si>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</si>
  <si>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</si>
  <si>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</si>
  <si>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</si>
  <si>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</si>
  <si>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</si>
  <si>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</si>
  <si>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</si>
  <si>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</si>
  <si>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</si>
  <si>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</si>
  <si>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</si>
  <si>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</si>
  <si>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</si>
  <si>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</si>
  <si>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</si>
  <si>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</si>
  <si>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</si>
  <si>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</si>
  <si>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</si>
  <si>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</si>
  <si>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</si>
  <si>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</si>
  <si>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</si>
  <si>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</si>
  <si>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</si>
  <si>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</si>
  <si>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</si>
  <si>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</si>
  <si>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</si>
  <si>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</si>
  <si>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</si>
  <si>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</si>
  <si>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</si>
  <si>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</si>
  <si>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</si>
  <si>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</si>
  <si>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</si>
  <si>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</si>
  <si>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</si>
  <si>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</si>
  <si>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</si>
  <si>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</si>
  <si>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</si>
  <si>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</si>
  <si>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</si>
  <si>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</si>
  <si>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</si>
  <si>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</si>
  <si>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</si>
  <si>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</si>
  <si>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</si>
  <si>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</si>
  <si>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</si>
  <si>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</si>
  <si>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</si>
  <si>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</si>
  <si>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</si>
  <si>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</si>
  <si>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</si>
  <si>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</si>
  <si>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</si>
  <si>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</si>
  <si>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</si>
  <si>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</si>
  <si>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</si>
  <si>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</si>
  <si>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</si>
  <si>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</si>
  <si>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</si>
  <si>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</si>
  <si>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</si>
  <si>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</si>
  <si>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</si>
  <si>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</si>
  <si>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</si>
  <si>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</si>
  <si>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</si>
  <si>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</si>
  <si>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</si>
  <si>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</si>
  <si>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</si>
  <si>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</si>
  <si>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</si>
  <si>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</si>
  <si>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</si>
  <si>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</si>
  <si>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</si>
  <si>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</si>
  <si>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</si>
  <si>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</si>
  <si>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</si>
  <si>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</si>
  <si>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</si>
  <si>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</si>
  <si>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</si>
  <si>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</si>
  <si>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</si>
  <si>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</si>
  <si>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</si>
  <si>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</si>
  <si>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</si>
  <si>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</si>
  <si>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</si>
  <si>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</si>
  <si>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</si>
  <si>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</si>
  <si>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</si>
  <si>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</si>
  <si>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</si>
  <si>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</si>
  <si>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</si>
  <si>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</si>
  <si>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</si>
  <si>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</si>
  <si>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</si>
  <si>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</si>
  <si>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</si>
  <si>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</si>
  <si>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</si>
  <si>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</si>
  <si>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</si>
  <si>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</si>
  <si>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</si>
  <si>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</si>
  <si>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</si>
  <si>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</si>
  <si>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</si>
  <si>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</si>
  <si>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</si>
  <si>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</si>
  <si>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</si>
  <si>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</si>
  <si>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</si>
  <si>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</si>
  <si>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</si>
  <si>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</si>
  <si>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</si>
  <si>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</si>
  <si>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</si>
  <si>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</si>
  <si>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</si>
  <si>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</si>
  <si>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</si>
  <si>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</si>
  <si>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</si>
  <si>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</si>
  <si>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</si>
  <si>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</si>
  <si>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</si>
  <si>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</si>
  <si>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</si>
  <si>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</si>
  <si>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</si>
  <si>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</si>
  <si>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</si>
  <si>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</si>
  <si>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</si>
  <si>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</si>
  <si>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</si>
  <si>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</si>
  <si>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</si>
  <si>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</si>
  <si>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</si>
  <si>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</si>
  <si>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</si>
  <si>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</si>
  <si>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</si>
  <si>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</si>
  <si>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</si>
  <si>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</si>
  <si>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</si>
  <si>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</si>
  <si>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</si>
  <si>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</si>
  <si>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</si>
  <si>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</si>
  <si>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</si>
  <si>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</si>
  <si>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</si>
  <si>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</si>
  <si>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</si>
  <si>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</si>
  <si>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</si>
  <si>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</si>
  <si>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</si>
  <si>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</si>
  <si>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</si>
  <si>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</si>
  <si>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</si>
  <si>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</si>
  <si>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</si>
  <si>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</si>
  <si>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</si>
  <si>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</si>
  <si>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</si>
  <si>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</si>
  <si>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</si>
  <si>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</si>
  <si>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</si>
  <si>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</si>
  <si>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</si>
  <si>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</si>
  <si>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</si>
  <si>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</si>
  <si>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</si>
  <si>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</si>
  <si>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</si>
  <si>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</si>
  <si>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</si>
  <si>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</si>
  <si>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</si>
  <si>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</si>
  <si>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</si>
  <si>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</si>
  <si>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</si>
  <si>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</si>
  <si>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</si>
  <si>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</si>
  <si>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</si>
  <si>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</si>
  <si>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</si>
  <si>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</si>
  <si>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</si>
  <si>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</si>
  <si>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</si>
  <si>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</si>
  <si>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</si>
  <si>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</si>
  <si>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</si>
  <si>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</si>
  <si>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</si>
  <si>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</si>
  <si>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</si>
  <si>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</si>
  <si>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</si>
  <si>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</si>
  <si>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</si>
  <si>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</si>
  <si>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</si>
  <si>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</si>
  <si>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</si>
  <si>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</si>
  <si>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</si>
  <si>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</si>
  <si>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</si>
  <si>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</si>
  <si>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</si>
  <si>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</si>
  <si>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</si>
  <si>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</si>
  <si>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</si>
  <si>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</si>
  <si>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</si>
  <si>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</si>
  <si>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</si>
  <si>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</si>
  <si>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</si>
  <si>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</si>
  <si>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</si>
  <si>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</si>
  <si>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</si>
  <si>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</si>
  <si>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</si>
  <si>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</si>
  <si>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</si>
  <si>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</si>
  <si>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</si>
  <si>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</si>
  <si>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</si>
  <si>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</si>
  <si>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</si>
  <si>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</si>
  <si>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</si>
  <si>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</si>
  <si>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</si>
  <si>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</si>
  <si>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</si>
  <si>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</si>
  <si>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</si>
  <si>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</si>
  <si>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</si>
  <si>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</si>
  <si>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</si>
  <si>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</si>
  <si>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</si>
  <si>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</si>
  <si>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</si>
  <si>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</si>
  <si>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</si>
  <si>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</si>
  <si>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</si>
  <si>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</si>
  <si>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</si>
  <si>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</si>
  <si>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</si>
  <si>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</si>
  <si>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</si>
  <si>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</si>
  <si>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</si>
  <si>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</si>
  <si>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</si>
  <si>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</si>
  <si>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</si>
  <si>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</si>
  <si>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</si>
  <si>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</si>
  <si>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</si>
  <si>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</si>
  <si>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</si>
  <si>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</si>
  <si>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</si>
  <si>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</si>
  <si>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</si>
  <si>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</si>
  <si>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</si>
  <si>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</si>
  <si>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</si>
  <si>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</si>
  <si>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</si>
  <si>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</si>
  <si>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</si>
  <si>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</si>
  <si>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</si>
  <si>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</si>
  <si>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</si>
  <si>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</si>
  <si>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</si>
  <si>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</si>
  <si>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</si>
  <si>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</si>
  <si>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</si>
  <si>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</si>
  <si>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</si>
  <si>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</si>
  <si>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</si>
  <si>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</si>
  <si>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</si>
  <si>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</si>
  <si>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</si>
  <si>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</si>
  <si>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</si>
  <si>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</si>
  <si>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</si>
  <si>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</si>
  <si>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</si>
  <si>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</si>
  <si>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</si>
  <si>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</si>
  <si>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</si>
  <si>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</si>
  <si>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</si>
  <si>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</si>
  <si>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</si>
  <si>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</si>
  <si>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</si>
  <si>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</si>
  <si>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</si>
  <si>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</si>
  <si>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</si>
  <si>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</si>
  <si>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</si>
  <si>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</si>
  <si>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</si>
  <si>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</si>
  <si>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</si>
  <si>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</si>
  <si>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</si>
  <si>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</si>
  <si>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</si>
  <si>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</si>
  <si>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</si>
  <si>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</si>
  <si>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</si>
  <si>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</si>
  <si>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</si>
  <si>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</si>
  <si>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</si>
  <si>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</si>
  <si>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</si>
  <si>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</si>
  <si>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</si>
  <si>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</si>
  <si>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</si>
  <si>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</si>
  <si>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</si>
  <si>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</si>
  <si>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</si>
  <si>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</si>
  <si>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</si>
  <si>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</si>
  <si>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</si>
  <si>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</si>
  <si>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</si>
  <si>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</si>
  <si>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</si>
  <si>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</si>
  <si>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</si>
  <si>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</si>
  <si>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</si>
  <si>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</si>
  <si>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</si>
  <si>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</si>
  <si>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</si>
  <si>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</si>
  <si>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</si>
  <si>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</si>
  <si>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</si>
  <si>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</si>
  <si>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</si>
  <si>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</si>
  <si>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</si>
  <si>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</si>
  <si>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</si>
  <si>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</si>
  <si>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</si>
  <si>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</si>
  <si>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</si>
  <si>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</si>
  <si>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</si>
  <si>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</si>
  <si>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</si>
  <si>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</si>
  <si>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</si>
  <si>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</si>
  <si>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</si>
  <si>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</si>
  <si>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</si>
  <si>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</si>
  <si>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</si>
  <si>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</si>
  <si>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</si>
  <si>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</si>
  <si>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</si>
  <si>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</si>
  <si>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</si>
  <si>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</si>
  <si>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</si>
  <si>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</si>
  <si>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</si>
  <si>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</si>
  <si>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</si>
  <si>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</si>
  <si>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</si>
  <si>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</si>
  <si>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</si>
  <si>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</si>
  <si>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</si>
  <si>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</si>
  <si>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</si>
  <si>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</si>
  <si>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</si>
  <si>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</si>
  <si>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</si>
  <si>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</si>
  <si>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</si>
  <si>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</si>
  <si>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</si>
  <si>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</si>
  <si>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</si>
  <si>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</si>
  <si>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</si>
  <si>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</si>
  <si>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</si>
  <si>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</si>
  <si>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</si>
  <si>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</si>
  <si>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</si>
  <si>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</si>
  <si>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</si>
  <si>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</si>
  <si>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</si>
  <si>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</si>
  <si>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</si>
  <si>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</si>
  <si>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</si>
  <si>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</si>
  <si>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</si>
  <si>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</si>
  <si>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</si>
  <si>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</si>
  <si>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</si>
  <si>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</si>
  <si>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</si>
  <si>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</si>
  <si>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</si>
  <si>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</si>
  <si>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</si>
  <si>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</si>
  <si>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</si>
  <si>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</si>
  <si>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</si>
  <si>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</si>
  <si>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</si>
  <si>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</si>
  <si>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</si>
  <si>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</si>
  <si>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</si>
  <si>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</si>
  <si>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</si>
  <si>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</si>
  <si>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</si>
  <si>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</si>
  <si>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</si>
  <si>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</si>
  <si>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</si>
  <si>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</si>
  <si>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</si>
  <si>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</si>
  <si>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</si>
  <si>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</si>
  <si>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</si>
  <si>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</si>
  <si>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</si>
  <si>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</si>
  <si>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</si>
  <si>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</si>
  <si>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</si>
  <si>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</si>
  <si>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</si>
  <si>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</si>
  <si>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</si>
  <si>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</si>
  <si>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</si>
  <si>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</si>
  <si>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</si>
  <si>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</si>
  <si>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</si>
  <si>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</si>
  <si>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</si>
  <si>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</si>
  <si>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</si>
  <si>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</si>
  <si>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</si>
  <si>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</si>
  <si>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</si>
  <si>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</si>
  <si>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</si>
  <si>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</si>
  <si>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</si>
  <si>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</si>
  <si>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</si>
  <si>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</si>
  <si>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</si>
  <si>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</si>
  <si>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</si>
  <si>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</si>
  <si>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</si>
  <si>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</si>
  <si>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</si>
  <si>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</si>
  <si>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</si>
  <si>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</si>
  <si>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</si>
  <si>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</si>
  <si>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</si>
  <si>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</si>
  <si>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</si>
  <si>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</si>
  <si>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</si>
  <si>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</si>
  <si>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</si>
  <si>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</si>
  <si>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</si>
  <si>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</si>
  <si>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</si>
  <si>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</si>
  <si>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</si>
  <si>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</si>
  <si>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</si>
  <si>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</si>
  <si>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</si>
  <si>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</si>
  <si>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</si>
  <si>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</si>
  <si>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</si>
  <si>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</si>
  <si>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</si>
  <si>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</si>
  <si>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</si>
  <si>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</si>
  <si>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</si>
  <si>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</si>
  <si>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</si>
  <si>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</si>
  <si>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</si>
  <si>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</si>
  <si>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</si>
  <si>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</si>
  <si>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</si>
  <si>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</si>
  <si>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</si>
  <si>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</si>
  <si>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</si>
  <si>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</si>
  <si>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</si>
  <si>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</si>
  <si>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</si>
  <si>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</si>
  <si>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</si>
  <si>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</si>
  <si>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</si>
  <si>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</si>
  <si>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</si>
  <si>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</si>
  <si>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</si>
  <si>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</si>
  <si>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</si>
  <si>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</si>
  <si>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</si>
  <si>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</si>
  <si>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</si>
  <si>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</si>
  <si>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</si>
  <si>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</si>
  <si>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</si>
  <si>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</si>
  <si>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</si>
  <si>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</si>
  <si>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</si>
  <si>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</si>
  <si>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</si>
  <si>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</si>
  <si>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</si>
  <si>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</si>
  <si>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</si>
  <si>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</si>
  <si>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</si>
  <si>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</si>
  <si>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</si>
  <si>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</si>
  <si>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</si>
  <si>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</si>
  <si>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</si>
  <si>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</si>
  <si>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</si>
  <si>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</si>
  <si>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</si>
  <si>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</si>
  <si>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</si>
  <si>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</si>
  <si>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</si>
  <si>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</si>
  <si>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</si>
  <si>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</si>
  <si>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</si>
  <si>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</si>
  <si>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</si>
  <si>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</si>
  <si>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</si>
  <si>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</si>
  <si>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</si>
  <si>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</si>
  <si>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</si>
  <si>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</si>
  <si>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</si>
  <si>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</si>
  <si>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</si>
  <si>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</si>
  <si>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</si>
  <si>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</si>
  <si>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</si>
  <si>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</si>
  <si>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</si>
  <si>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</si>
  <si>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</si>
  <si>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</si>
  <si>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</si>
  <si>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</si>
  <si>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</si>
  <si>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</si>
  <si>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</si>
  <si>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</si>
  <si>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</si>
  <si>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</si>
  <si>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</si>
  <si>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</si>
  <si>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</si>
  <si>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</si>
  <si>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</si>
  <si>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</si>
  <si>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</si>
  <si>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</si>
  <si>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</si>
  <si>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</si>
  <si>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</si>
  <si>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</si>
  <si>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</si>
  <si>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</si>
  <si>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</si>
  <si>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</si>
  <si>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</si>
  <si>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</si>
  <si>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</si>
  <si>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</si>
  <si>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</si>
  <si>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</si>
  <si>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</si>
  <si>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</si>
  <si>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</si>
  <si>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</si>
  <si>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</si>
  <si>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</si>
  <si>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</si>
  <si>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</si>
  <si>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</si>
  <si>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</si>
  <si>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</si>
  <si>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</si>
  <si>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</si>
  <si>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</si>
  <si>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</si>
  <si>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</si>
  <si>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</si>
  <si>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</si>
  <si>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</si>
  <si>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</si>
  <si>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</si>
  <si>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</si>
  <si>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</si>
  <si>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</si>
  <si>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</si>
  <si>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</si>
  <si>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</si>
  <si>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</si>
  <si>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</si>
  <si>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</si>
  <si>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</si>
  <si>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</si>
  <si>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</si>
  <si>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</si>
  <si>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</si>
  <si>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</si>
  <si>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</si>
  <si>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</si>
  <si>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</si>
  <si>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</si>
  <si>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</si>
  <si>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</si>
  <si>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</si>
  <si>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</si>
  <si>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</si>
  <si>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</si>
  <si>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</si>
  <si>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</si>
  <si>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</si>
  <si>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</si>
  <si>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</si>
  <si>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</si>
  <si>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</si>
  <si>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</si>
  <si>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</si>
  <si>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</si>
  <si>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</si>
  <si>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</si>
  <si>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</si>
  <si>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</si>
  <si>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</si>
  <si>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</si>
  <si>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</si>
  <si>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</si>
  <si>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</si>
  <si>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</si>
  <si>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</si>
  <si>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</si>
  <si>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</si>
  <si>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</si>
  <si>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</si>
  <si>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</si>
  <si>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</si>
  <si>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</si>
  <si>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</si>
  <si>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</si>
  <si>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</si>
  <si>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</si>
  <si>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</si>
  <si>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</si>
  <si>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</si>
  <si>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</si>
  <si>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</si>
  <si>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</si>
  <si>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</si>
  <si>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</si>
  <si>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</si>
  <si>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</si>
  <si>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</si>
  <si>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</si>
  <si>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</si>
  <si>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</si>
  <si>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</si>
  <si>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</si>
  <si>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</si>
  <si>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</si>
  <si>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</si>
  <si>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</si>
  <si>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</si>
  <si>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</si>
  <si>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</si>
  <si>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</si>
  <si>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</si>
  <si>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</si>
  <si>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</si>
  <si>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</si>
  <si>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</si>
  <si>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</si>
  <si>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</si>
  <si>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</si>
  <si>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</si>
  <si>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</si>
  <si>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</si>
  <si>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</si>
  <si>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</si>
  <si>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</si>
  <si>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</si>
  <si>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</si>
  <si>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</si>
  <si>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</si>
  <si>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</si>
  <si>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</si>
  <si>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</si>
  <si>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</si>
  <si>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</si>
  <si>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</si>
  <si>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</si>
  <si>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</si>
  <si>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</si>
  <si>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</si>
  <si>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</si>
  <si>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</si>
  <si>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</si>
  <si>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</si>
  <si>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</si>
  <si>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</si>
  <si>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</si>
  <si>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</si>
  <si>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</si>
  <si>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</si>
  <si>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</si>
  <si>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</si>
  <si>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</si>
  <si>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</si>
  <si>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</si>
  <si>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</si>
  <si>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</si>
  <si>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</si>
  <si>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</si>
  <si>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</si>
  <si>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</si>
  <si>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</si>
  <si>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</si>
  <si>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</si>
  <si>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</si>
  <si>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</si>
  <si>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</si>
  <si>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</si>
  <si>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</si>
  <si>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</si>
  <si>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</si>
  <si>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</si>
  <si>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</si>
  <si>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</si>
  <si>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</si>
  <si>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</si>
  <si>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</si>
  <si>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</si>
  <si>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</si>
  <si>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</si>
  <si>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</si>
  <si>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</si>
  <si>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</si>
  <si>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</si>
  <si>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</si>
  <si>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</si>
  <si>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</si>
  <si>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</si>
  <si>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</si>
  <si>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</si>
  <si>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</si>
  <si>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</si>
  <si>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</si>
  <si>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</si>
  <si>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</si>
  <si>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</si>
  <si>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</si>
  <si>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</si>
  <si>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</si>
  <si>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</si>
  <si>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</si>
  <si>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</si>
  <si>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</si>
  <si>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</si>
  <si>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</si>
  <si>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</si>
  <si>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</si>
  <si>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</si>
  <si>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</si>
  <si>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</si>
  <si>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</si>
  <si>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</si>
  <si>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</si>
  <si>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</si>
  <si>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</si>
  <si>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</si>
  <si>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</si>
  <si>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</si>
  <si>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</si>
  <si>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</si>
  <si>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</si>
  <si>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</si>
  <si>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</si>
  <si>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</si>
  <si>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</si>
  <si>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</si>
  <si>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</si>
  <si>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</si>
  <si>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</si>
  <si>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</si>
  <si>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</si>
  <si>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</si>
  <si>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</si>
  <si>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</si>
  <si>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</si>
  <si>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</si>
  <si>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</si>
  <si>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</si>
  <si>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</si>
  <si>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</si>
  <si>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</si>
  <si>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</si>
  <si>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</si>
  <si>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</si>
  <si>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</si>
  <si>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</si>
  <si>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</si>
  <si>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</si>
  <si>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</si>
  <si>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</si>
  <si>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</si>
  <si>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</si>
  <si>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</si>
  <si>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</si>
  <si>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</si>
  <si>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</si>
  <si>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</si>
  <si>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</si>
  <si>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</si>
  <si>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</si>
  <si>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</si>
  <si>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</si>
  <si>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</si>
  <si>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</si>
  <si>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</si>
  <si>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</si>
  <si>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</si>
  <si>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</si>
  <si>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</si>
  <si>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</si>
  <si>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</si>
  <si>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</si>
  <si>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</si>
  <si>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</si>
  <si>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</si>
  <si>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</si>
  <si>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</si>
  <si>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</si>
  <si>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</si>
  <si>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</si>
  <si>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</si>
  <si>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</si>
  <si>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</si>
  <si>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</si>
  <si>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</si>
  <si>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</si>
  <si>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</si>
  <si>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</si>
  <si>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</si>
  <si>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</si>
  <si>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</si>
  <si>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</si>
  <si>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</si>
  <si>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</si>
  <si>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</si>
  <si>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</si>
  <si>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</si>
  <si>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</si>
  <si>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</si>
  <si>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</si>
  <si>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</si>
  <si>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</si>
  <si>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</si>
  <si>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</si>
  <si>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</si>
  <si>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</si>
  <si>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</si>
  <si>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</si>
  <si>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</si>
  <si>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</si>
  <si>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</si>
  <si>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</si>
  <si>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</si>
  <si>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</si>
  <si>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</si>
  <si>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</si>
  <si>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</si>
  <si>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</si>
  <si>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</si>
  <si>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</si>
  <si>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</si>
  <si>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</si>
  <si>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</si>
  <si>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</si>
  <si>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</si>
  <si>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</si>
  <si>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</si>
  <si>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</si>
  <si>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</si>
  <si>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</si>
  <si>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</si>
  <si>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</si>
  <si>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</si>
  <si>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</si>
  <si>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</si>
  <si>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</si>
  <si>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</si>
  <si>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</si>
  <si>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</si>
  <si>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</si>
  <si>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</si>
  <si>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</si>
  <si>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</si>
  <si>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</si>
  <si>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</si>
  <si>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</si>
  <si>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</si>
  <si>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</si>
  <si>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</si>
  <si>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</si>
  <si>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</si>
  <si>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</si>
  <si>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</si>
  <si>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</si>
  <si>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</si>
  <si>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</si>
  <si>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</si>
  <si>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</si>
  <si>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</si>
  <si>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</si>
  <si>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</si>
  <si>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</si>
  <si>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</si>
  <si>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</si>
  <si>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</si>
  <si>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</si>
  <si>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</si>
  <si>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</si>
  <si>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</si>
  <si>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</si>
  <si>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</si>
  <si>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</si>
  <si>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</si>
  <si>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</si>
  <si>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</si>
  <si>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</si>
  <si>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</si>
  <si>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</si>
  <si>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</si>
  <si>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</si>
  <si>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</si>
  <si>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</si>
  <si>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</si>
  <si>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</si>
  <si>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</si>
  <si>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</si>
  <si>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</si>
  <si>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</si>
  <si>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</si>
  <si>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</si>
  <si>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</si>
  <si>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</si>
  <si>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</si>
  <si>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</si>
  <si>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</si>
  <si>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</si>
  <si>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</si>
  <si>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</si>
  <si>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</si>
  <si>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</si>
  <si>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</si>
  <si>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</si>
  <si>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</si>
  <si>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</si>
  <si>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</si>
  <si>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</si>
  <si>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</si>
  <si>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</si>
  <si>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</si>
  <si>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</si>
  <si>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</si>
  <si>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</si>
  <si>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</si>
  <si>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</si>
  <si>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</si>
  <si>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</si>
  <si>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</si>
  <si>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</si>
  <si>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</si>
  <si>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</si>
  <si>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</si>
  <si>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</si>
  <si>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</si>
  <si>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</si>
  <si>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</si>
  <si>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</si>
  <si>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</si>
  <si>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</si>
  <si>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</si>
  <si>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</si>
  <si>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</si>
  <si>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</si>
  <si>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</si>
  <si>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</si>
  <si>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</si>
  <si>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</si>
  <si>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</si>
  <si>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</si>
  <si>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</si>
  <si>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</si>
  <si>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</si>
  <si>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</si>
  <si>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</si>
  <si>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</si>
  <si>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</si>
  <si>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</si>
  <si>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</si>
  <si>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</si>
  <si>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</si>
  <si>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</si>
  <si>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</si>
  <si>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</si>
  <si>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</si>
  <si>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</si>
  <si>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</si>
  <si>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</si>
  <si>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</si>
  <si>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</si>
  <si>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</si>
  <si>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</si>
  <si>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</si>
  <si>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</si>
  <si>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</si>
  <si>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</si>
  <si>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</si>
  <si>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</si>
  <si>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</si>
  <si>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</si>
  <si>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</si>
  <si>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</si>
  <si>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</si>
  <si>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</si>
  <si>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</si>
  <si>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</si>
  <si>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</si>
  <si>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</si>
  <si>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</si>
  <si>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</si>
  <si>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</si>
  <si>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</si>
  <si>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</si>
  <si>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</si>
  <si>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</si>
  <si>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</si>
  <si>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</si>
  <si>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</si>
  <si>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</si>
  <si>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</si>
  <si>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</si>
  <si>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</si>
  <si>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</si>
  <si>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</si>
  <si>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</si>
  <si>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</si>
  <si>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</si>
  <si>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</si>
  <si>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</si>
  <si>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</si>
  <si>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</si>
  <si>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</si>
  <si>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</si>
  <si>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</si>
  <si>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</si>
  <si>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</si>
  <si>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</si>
  <si>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</si>
  <si>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</si>
  <si>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</si>
  <si>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</si>
  <si>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</si>
  <si>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</si>
  <si>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</si>
  <si>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</si>
  <si>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</si>
  <si>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</si>
  <si>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</si>
  <si>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</si>
  <si>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</si>
  <si>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</si>
  <si>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</si>
  <si>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</si>
  <si>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</si>
  <si>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</si>
  <si>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</si>
  <si>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</si>
  <si>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</si>
  <si>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</si>
  <si>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</si>
  <si>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</si>
  <si>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</si>
  <si>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</si>
  <si>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</si>
  <si>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</si>
  <si>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</si>
  <si>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</si>
  <si>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</si>
  <si>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</si>
  <si>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</si>
  <si>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</si>
  <si>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</si>
  <si>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</si>
  <si>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</si>
  <si>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</si>
  <si>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</si>
  <si>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</si>
  <si>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</si>
  <si>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</si>
  <si>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</si>
  <si>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</si>
  <si>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</si>
  <si>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</si>
  <si>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</si>
  <si>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</si>
  <si>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</si>
  <si>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</si>
  <si>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</si>
  <si>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</si>
  <si>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</si>
  <si>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</si>
  <si>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</si>
  <si>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</si>
  <si>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</si>
  <si>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</si>
  <si>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</si>
  <si>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</si>
  <si>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</si>
  <si>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</si>
  <si>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</si>
  <si>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</si>
  <si>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</si>
  <si>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</si>
  <si>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</si>
  <si>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</si>
  <si>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</si>
  <si>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</si>
  <si>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</si>
  <si>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</si>
  <si>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</si>
  <si>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</si>
  <si>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</si>
  <si>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</si>
  <si>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</si>
  <si>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</si>
  <si>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</si>
  <si>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</si>
  <si>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</si>
  <si>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</si>
  <si>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</si>
  <si>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</si>
  <si>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</si>
  <si>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</si>
  <si>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</si>
  <si>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</si>
  <si>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</si>
  <si>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</si>
  <si>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</si>
  <si>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</si>
  <si>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</si>
  <si>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</si>
  <si>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</si>
  <si>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</si>
  <si>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</si>
  <si>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</si>
  <si>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</si>
  <si>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</si>
  <si>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</si>
  <si>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</si>
  <si>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</si>
  <si>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</si>
  <si>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</si>
  <si>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</si>
  <si>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</si>
  <si>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</si>
  <si>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</si>
  <si>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</si>
  <si>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</si>
  <si>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</si>
  <si>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</si>
  <si>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</si>
  <si>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</si>
  <si>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</si>
  <si>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</si>
  <si>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</si>
  <si>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</si>
  <si>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</si>
  <si>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</si>
  <si>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</si>
  <si>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</si>
  <si>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</si>
  <si>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</si>
  <si>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</si>
  <si>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</si>
  <si>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</si>
  <si>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</si>
  <si>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</si>
  <si>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</si>
  <si>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</si>
  <si>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</si>
  <si>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</si>
  <si>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</si>
  <si>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</si>
  <si>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</si>
  <si>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</si>
  <si>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</si>
  <si>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</si>
  <si>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</si>
  <si>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</si>
  <si>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</si>
  <si>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</si>
  <si>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</si>
  <si>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</si>
  <si>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</si>
  <si>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</si>
  <si>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</si>
  <si>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</si>
  <si>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</si>
  <si>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</si>
  <si>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</si>
  <si>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</si>
  <si>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</si>
  <si>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</si>
  <si>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</si>
  <si>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</si>
  <si>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</si>
  <si>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</si>
  <si>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</si>
  <si>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</si>
  <si>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</si>
  <si>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</si>
  <si>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</si>
  <si>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</si>
  <si>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</si>
  <si>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</si>
  <si>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</si>
  <si>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</si>
  <si>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</si>
  <si>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</si>
  <si>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</si>
  <si>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</si>
  <si>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</si>
  <si>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</si>
  <si>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</si>
  <si>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</si>
  <si>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</si>
  <si>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</si>
  <si>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</si>
  <si>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</si>
  <si>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</si>
  <si>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</si>
  <si>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</si>
  <si>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</si>
  <si>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</si>
  <si>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</si>
  <si>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</si>
  <si>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</si>
  <si>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</si>
  <si>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</si>
  <si>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</si>
  <si>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</si>
  <si>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</si>
  <si>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</si>
  <si>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</si>
  <si>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</si>
  <si>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</si>
  <si>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</si>
  <si>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</si>
  <si>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</si>
  <si>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</si>
  <si>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</si>
  <si>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</si>
  <si>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</si>
  <si>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</si>
  <si>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</si>
  <si>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</si>
  <si>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</si>
  <si>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</si>
  <si>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</si>
  <si>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</si>
  <si>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</si>
  <si>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</si>
  <si>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</si>
  <si>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</si>
  <si>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</si>
  <si>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</si>
  <si>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</si>
  <si>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</si>
  <si>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</si>
  <si>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</si>
  <si>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</si>
  <si>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</si>
  <si>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</si>
  <si>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</si>
  <si>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</si>
  <si>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</si>
  <si>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</si>
  <si>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</si>
  <si>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</si>
  <si>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</si>
  <si>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</si>
  <si>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</si>
  <si>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</si>
  <si>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</si>
  <si>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</si>
  <si>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</si>
  <si>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</si>
  <si>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</si>
  <si>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</si>
  <si>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</si>
  <si>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</si>
  <si>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</si>
  <si>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</si>
  <si>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</si>
  <si>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</si>
  <si>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</si>
  <si>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</si>
  <si>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</si>
  <si>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</si>
  <si>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</si>
  <si>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</si>
  <si>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</si>
  <si>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</si>
  <si>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</si>
  <si>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</si>
  <si>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</si>
  <si>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</si>
  <si>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</si>
  <si>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</si>
  <si>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</si>
  <si>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</si>
  <si>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</si>
  <si>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</si>
  <si>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</si>
  <si>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</si>
  <si>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</si>
  <si>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</si>
  <si>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</si>
  <si>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</si>
  <si>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</si>
  <si>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</si>
  <si>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</si>
  <si>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</si>
  <si>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</si>
  <si>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</si>
  <si>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</si>
  <si>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</si>
  <si>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</si>
  <si>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</si>
  <si>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</si>
  <si>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</si>
  <si>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</si>
  <si>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</si>
  <si>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</si>
  <si>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</si>
  <si>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</si>
  <si>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</si>
  <si>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</si>
  <si>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</si>
  <si>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</si>
  <si>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</si>
  <si>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</si>
  <si>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</si>
  <si>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</si>
  <si>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</si>
  <si>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</si>
  <si>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</si>
  <si>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</si>
  <si>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</si>
  <si>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</si>
  <si>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</si>
  <si>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</si>
  <si>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</si>
  <si>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</si>
  <si>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</si>
  <si>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</si>
  <si>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</si>
  <si>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</si>
  <si>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</si>
  <si>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</si>
  <si>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</si>
  <si>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</si>
  <si>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</si>
  <si>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</si>
  <si>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</si>
  <si>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</si>
  <si>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</si>
  <si>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</si>
  <si>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</si>
  <si>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</si>
  <si>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</si>
  <si>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</si>
  <si>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</si>
  <si>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</si>
  <si>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</si>
  <si>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</si>
  <si>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</si>
  <si>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</si>
  <si>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</si>
  <si>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</si>
  <si>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</si>
  <si>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</si>
  <si>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</si>
  <si>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</si>
  <si>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</si>
  <si>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</si>
  <si>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</si>
  <si>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</si>
  <si>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</si>
  <si>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</si>
  <si>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</si>
  <si>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</si>
  <si>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</si>
  <si>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</si>
  <si>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</si>
  <si>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</si>
  <si>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</si>
  <si>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</si>
  <si>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</si>
  <si>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</si>
  <si>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</si>
  <si>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</si>
  <si>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</si>
  <si>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</si>
  <si>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</si>
  <si>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</si>
  <si>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</si>
  <si>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</si>
  <si>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</si>
  <si>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</si>
  <si>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</si>
  <si>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</si>
  <si>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</si>
  <si>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</si>
  <si>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</si>
  <si>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</si>
  <si>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</si>
  <si>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</si>
  <si>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</si>
  <si>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</si>
  <si>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</si>
  <si>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</si>
  <si>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</si>
  <si>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</si>
  <si>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</si>
  <si>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</si>
  <si>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</si>
  <si>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</si>
  <si>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</si>
  <si>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</si>
  <si>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</si>
  <si>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</si>
  <si>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</si>
  <si>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</si>
  <si>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</si>
  <si>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</si>
  <si>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</si>
  <si>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</si>
  <si>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</si>
  <si>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</si>
  <si>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</si>
  <si>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</si>
  <si>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</si>
  <si>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</si>
  <si>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</si>
  <si>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</si>
  <si>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</si>
  <si>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</si>
  <si>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</si>
  <si>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</si>
  <si>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</si>
  <si>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</si>
  <si>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</si>
  <si>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</si>
  <si>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</si>
  <si>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</si>
  <si>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</si>
  <si>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</si>
  <si>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</si>
  <si>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</si>
  <si>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</si>
  <si>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</si>
  <si>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</si>
  <si>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</si>
  <si>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</si>
  <si>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</si>
  <si>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</si>
  <si>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</si>
  <si>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</si>
  <si>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</si>
  <si>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</si>
  <si>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</si>
  <si>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</si>
  <si>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</si>
  <si>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</si>
  <si>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</si>
  <si>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</si>
  <si>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</si>
  <si>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</si>
  <si>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</si>
  <si>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</si>
  <si>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</si>
  <si>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</si>
  <si>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</si>
  <si>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</si>
  <si>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</si>
  <si>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</si>
  <si>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</si>
  <si>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</si>
  <si>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</si>
  <si>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</si>
  <si>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</si>
  <si>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</si>
  <si>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</si>
  <si>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</si>
  <si>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</si>
  <si>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</si>
  <si>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</si>
  <si>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</si>
  <si>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</si>
  <si>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</si>
  <si>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</si>
  <si>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</si>
  <si>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</si>
  <si>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</si>
  <si>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</si>
  <si>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</si>
  <si>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</si>
  <si>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</si>
  <si>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</si>
  <si>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</si>
  <si>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</si>
  <si>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</si>
  <si>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</si>
  <si>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</si>
  <si>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</si>
  <si>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</si>
  <si>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</si>
  <si>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</si>
  <si>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</si>
  <si>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</si>
  <si>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</si>
  <si>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</si>
  <si>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</si>
  <si>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</si>
  <si>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</si>
  <si>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</si>
  <si>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</si>
  <si>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</si>
  <si>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</si>
  <si>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</si>
  <si>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</si>
  <si>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</si>
  <si>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</si>
  <si>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</si>
  <si>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</si>
  <si>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</si>
  <si>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</si>
  <si>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</si>
  <si>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</si>
  <si>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</si>
  <si>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</si>
  <si>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</si>
  <si>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</si>
  <si>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</si>
  <si>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</si>
  <si>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</si>
  <si>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</si>
  <si>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</si>
  <si>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</si>
  <si>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</si>
  <si>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</si>
  <si>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</si>
  <si>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</si>
  <si>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</si>
  <si>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</si>
  <si>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</si>
  <si>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</si>
  <si>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</si>
  <si>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</si>
  <si>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</si>
  <si>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</si>
  <si>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</si>
  <si>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</si>
  <si>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</si>
  <si>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</si>
  <si>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</si>
  <si>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</si>
  <si>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</si>
  <si>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</si>
  <si>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</si>
  <si>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</si>
  <si>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</si>
  <si>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</si>
  <si>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</si>
  <si>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</si>
  <si>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</si>
  <si>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</si>
  <si>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</si>
  <si>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</si>
  <si>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</si>
  <si>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</si>
  <si>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</si>
  <si>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</si>
  <si>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</si>
  <si>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</si>
  <si>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</si>
  <si>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</si>
  <si>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</si>
  <si>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</si>
  <si>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</si>
  <si>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</si>
  <si>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</si>
  <si>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</si>
  <si>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</si>
  <si>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</si>
  <si>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</si>
  <si>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</si>
  <si>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</si>
  <si>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</si>
  <si>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</si>
  <si>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</si>
  <si>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</si>
  <si>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</si>
  <si>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</si>
  <si>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</si>
  <si>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</si>
  <si>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</si>
  <si>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</si>
  <si>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</si>
  <si>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</si>
  <si>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</si>
  <si>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</si>
  <si>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</si>
  <si>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</si>
  <si>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</si>
  <si>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</si>
  <si>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</si>
  <si>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</si>
  <si>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</si>
  <si>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</si>
  <si>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</si>
  <si>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</si>
  <si>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</si>
  <si>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</si>
  <si>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</si>
  <si>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</si>
  <si>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</si>
  <si>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</si>
  <si>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</si>
  <si>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</si>
  <si>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</si>
  <si>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</si>
  <si>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</si>
  <si>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</si>
  <si>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</si>
  <si>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</si>
  <si>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</si>
  <si>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</si>
  <si>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</si>
  <si>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</si>
  <si>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</si>
  <si>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</si>
  <si>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</si>
  <si>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</si>
  <si>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</si>
  <si>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</si>
  <si>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</si>
  <si>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</si>
  <si>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</si>
  <si>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</si>
  <si>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</si>
  <si>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</si>
  <si>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</si>
  <si>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</si>
  <si>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</si>
  <si>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</si>
  <si>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</si>
  <si>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</si>
  <si>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</si>
  <si>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</si>
  <si>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</si>
  <si>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</si>
  <si>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</si>
  <si>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</si>
  <si>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</si>
  <si>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</si>
  <si>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</si>
  <si>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</si>
  <si>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</si>
  <si>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</si>
  <si>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</si>
  <si>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</si>
  <si>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</si>
  <si>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</si>
  <si>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</si>
  <si>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</si>
  <si>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</si>
  <si>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</si>
  <si>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</si>
  <si>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</si>
  <si>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</si>
  <si>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</si>
  <si>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</si>
  <si>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</si>
  <si>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</si>
  <si>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</si>
  <si>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</si>
  <si>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</si>
  <si>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</si>
  <si>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</si>
  <si>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</si>
  <si>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</si>
  <si>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</si>
  <si>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</si>
  <si>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</si>
  <si>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</si>
  <si>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</si>
  <si>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</si>
  <si>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</si>
  <si>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</si>
  <si>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</si>
  <si>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</si>
  <si>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</si>
  <si>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</si>
  <si>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</si>
  <si>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</si>
  <si>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</si>
  <si>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</si>
  <si>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</si>
  <si>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</si>
  <si>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</si>
  <si>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</si>
  <si>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</si>
  <si>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</si>
  <si>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</si>
  <si>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</si>
  <si>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</si>
  <si>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</si>
  <si>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</si>
  <si>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</si>
  <si>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</si>
  <si>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</si>
  <si>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</si>
  <si>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</si>
  <si>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</si>
  <si>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</si>
  <si>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</si>
  <si>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</si>
  <si>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</si>
  <si>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</si>
  <si>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</si>
  <si>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</si>
  <si>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</si>
  <si>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</si>
  <si>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</si>
  <si>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</si>
  <si>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</si>
  <si>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</si>
  <si>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</si>
  <si>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</si>
  <si>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</si>
  <si>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</si>
  <si>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</si>
  <si>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</si>
  <si>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</si>
  <si>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</si>
  <si>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</si>
  <si>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</si>
  <si>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</si>
  <si>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</si>
  <si>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</si>
  <si>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</si>
  <si>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</si>
  <si>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</si>
  <si>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</si>
  <si>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</si>
  <si>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</si>
  <si>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</si>
  <si>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</si>
  <si>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</si>
  <si>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</si>
  <si>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</si>
  <si>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</si>
  <si>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</si>
  <si>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</si>
  <si>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</si>
  <si>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</si>
  <si>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</si>
  <si>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</si>
  <si>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</si>
  <si>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</si>
  <si>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</si>
  <si>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</si>
  <si>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</si>
  <si>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</si>
  <si>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</si>
  <si>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</si>
  <si>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</si>
  <si>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</si>
  <si>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</si>
  <si>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</si>
  <si>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</si>
  <si>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</si>
  <si>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</si>
  <si>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</si>
  <si>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</si>
  <si>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</si>
  <si>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</si>
  <si>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</si>
  <si>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</si>
  <si>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</si>
  <si>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</si>
  <si>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</si>
  <si>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</si>
  <si>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</si>
  <si>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</si>
  <si>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</si>
  <si>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</si>
  <si>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</si>
  <si>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</si>
  <si>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</si>
  <si>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</si>
  <si>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</si>
  <si>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</si>
  <si>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</si>
  <si>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</si>
  <si>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</si>
  <si>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</si>
  <si>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</si>
  <si>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</si>
  <si>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</si>
  <si>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</si>
  <si>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</si>
  <si>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</si>
  <si>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</si>
  <si>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</si>
  <si>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</si>
  <si>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</si>
  <si>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</si>
  <si>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</si>
  <si>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</si>
  <si>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</si>
  <si>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</si>
  <si>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</si>
  <si>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</si>
  <si>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</si>
  <si>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</si>
  <si>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</si>
  <si>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</si>
  <si>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</si>
  <si>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</si>
  <si>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</si>
  <si>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</si>
  <si>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</si>
  <si>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</si>
  <si>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</si>
  <si>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</si>
  <si>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</si>
  <si>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</si>
  <si>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</si>
  <si>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</si>
  <si>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</si>
  <si>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</si>
  <si>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</si>
  <si>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</si>
  <si>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</si>
  <si>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</si>
  <si>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</si>
  <si>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</si>
  <si>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</si>
  <si>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</si>
  <si>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</si>
  <si>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</si>
  <si>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</si>
  <si>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</si>
  <si>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</si>
  <si>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</si>
  <si>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</si>
  <si>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</si>
  <si>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</si>
  <si>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</si>
  <si>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</si>
  <si>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</si>
  <si>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</si>
  <si>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</si>
  <si>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</si>
  <si>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</si>
  <si>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</si>
  <si>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</si>
  <si>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</si>
  <si>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</si>
  <si>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</si>
  <si>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</si>
  <si>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</si>
  <si>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</si>
  <si>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</si>
  <si>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</si>
  <si>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</si>
  <si>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</si>
  <si>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</si>
  <si>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</si>
  <si>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</si>
  <si>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</si>
  <si>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</si>
  <si>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</si>
  <si>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</si>
  <si>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</si>
  <si>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</si>
  <si>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</si>
  <si>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</si>
  <si>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</si>
  <si>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</si>
  <si>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</si>
  <si>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</si>
  <si>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</si>
  <si>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</si>
  <si>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</si>
  <si>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</si>
  <si>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</si>
  <si>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</si>
  <si>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</si>
  <si>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</si>
  <si>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</si>
  <si>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</si>
  <si>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</si>
  <si>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</si>
  <si>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</si>
  <si>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</si>
  <si>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</si>
  <si>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</si>
  <si>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</si>
  <si>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</si>
  <si>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</si>
  <si>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</si>
  <si>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</si>
  <si>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</si>
  <si>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</si>
  <si>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</si>
  <si>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</si>
  <si>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</si>
  <si>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</si>
  <si>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</si>
  <si>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</si>
  <si>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</si>
  <si>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</si>
  <si>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</si>
  <si>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</si>
  <si>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</si>
  <si>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</si>
  <si>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</si>
  <si>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</si>
  <si>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</si>
  <si>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</si>
  <si>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</si>
  <si>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</si>
  <si>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</si>
  <si>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</si>
  <si>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</si>
  <si>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</si>
  <si>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</si>
  <si>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</si>
  <si>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</si>
  <si>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</si>
  <si>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</si>
  <si>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</si>
  <si>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</si>
  <si>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</si>
  <si>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</si>
  <si>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</si>
  <si>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</si>
  <si>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</si>
  <si>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</si>
  <si>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</si>
  <si>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</si>
  <si>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</si>
  <si>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</si>
  <si>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</si>
  <si>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</si>
  <si>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</si>
  <si>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</si>
  <si>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</si>
  <si>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</si>
  <si>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</si>
  <si>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</si>
  <si>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</si>
  <si>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</si>
  <si>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</si>
  <si>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</si>
  <si>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</si>
  <si>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</si>
  <si>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</si>
  <si>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</si>
  <si>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</si>
  <si>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</si>
  <si>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</si>
  <si>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</si>
  <si>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</si>
  <si>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</si>
  <si>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</si>
  <si>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</si>
  <si>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</si>
  <si>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</si>
  <si>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</si>
  <si>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</si>
  <si>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</si>
  <si>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</si>
  <si>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</si>
  <si>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</si>
  <si>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</si>
  <si>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</si>
  <si>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</si>
  <si>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</si>
  <si>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</si>
  <si>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</si>
  <si>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</si>
  <si>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</si>
  <si>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</si>
  <si>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</si>
  <si>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</si>
  <si>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</si>
  <si>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</si>
  <si>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</si>
  <si>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</si>
  <si>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</si>
  <si>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</si>
  <si>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</si>
  <si>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</si>
  <si>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</si>
  <si>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</si>
  <si>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</si>
  <si>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</si>
  <si>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</si>
  <si>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</si>
  <si>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</si>
  <si>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</si>
  <si>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</si>
  <si>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</si>
  <si>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</si>
  <si>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</si>
  <si>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</si>
  <si>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</si>
  <si>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</si>
  <si>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</si>
  <si>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</si>
  <si>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</si>
  <si>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</si>
  <si>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</si>
  <si>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</si>
  <si>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</si>
  <si>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</si>
  <si>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</si>
  <si>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</si>
  <si>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</si>
  <si>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</si>
  <si>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</si>
  <si>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</si>
  <si>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</si>
  <si>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</si>
  <si>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</si>
  <si>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</si>
  <si>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</si>
  <si>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</si>
  <si>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</si>
  <si>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</si>
  <si>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</si>
  <si>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</si>
  <si>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</si>
  <si>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</si>
  <si>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</si>
  <si>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</si>
  <si>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</si>
  <si>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</si>
  <si>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</si>
  <si>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</si>
  <si>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</si>
  <si>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</si>
  <si>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</si>
  <si>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</si>
  <si>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</si>
  <si>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</si>
  <si>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</si>
  <si>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</si>
  <si>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</si>
  <si>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</si>
  <si>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</si>
  <si>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</si>
  <si>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</si>
  <si>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</si>
  <si>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</si>
  <si>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</si>
  <si>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</si>
  <si>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</si>
  <si>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</si>
  <si>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</si>
  <si>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</si>
  <si>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</si>
  <si>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</si>
  <si>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</si>
  <si>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</si>
  <si>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</si>
  <si>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</si>
  <si>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</si>
  <si>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</si>
  <si>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</si>
  <si>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</si>
  <si>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</si>
  <si>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</si>
  <si>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</si>
  <si>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</si>
  <si>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</si>
  <si>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</si>
  <si>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</si>
  <si>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</si>
  <si>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</si>
  <si>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</si>
  <si>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</si>
  <si>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</si>
  <si>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</si>
  <si>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</si>
  <si>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</si>
  <si>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</si>
  <si>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</si>
  <si>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</si>
  <si>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</si>
  <si>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</si>
  <si>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</si>
  <si>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</si>
  <si>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</si>
  <si>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</si>
  <si>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</si>
  <si>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</si>
  <si>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</si>
  <si>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</si>
  <si>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</si>
  <si>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</si>
  <si>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</si>
  <si>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</si>
  <si>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</si>
  <si>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</si>
  <si>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</si>
  <si>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</si>
  <si>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</si>
  <si>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</si>
  <si>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</si>
  <si>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</si>
  <si>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</si>
  <si>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</si>
  <si>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</si>
  <si>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</si>
  <si>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</si>
  <si>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</si>
  <si>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</si>
  <si>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</si>
  <si>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</si>
  <si>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</si>
  <si>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</si>
  <si>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</si>
  <si>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</si>
  <si>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</si>
  <si>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</si>
  <si>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</si>
  <si>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</si>
  <si>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</si>
  <si>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</si>
  <si>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</si>
  <si>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</si>
  <si>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</si>
  <si>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</si>
  <si>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</si>
  <si>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</si>
  <si>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</si>
  <si>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</si>
  <si>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</si>
  <si>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</si>
  <si>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</si>
  <si>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</si>
  <si>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</si>
  <si>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</si>
  <si>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</si>
  <si>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</si>
  <si>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</si>
  <si>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</si>
  <si>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</si>
  <si>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</si>
  <si>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</si>
  <si>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</si>
  <si>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</si>
  <si>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</si>
  <si>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</si>
  <si>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</si>
  <si>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</si>
  <si>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</si>
  <si>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</si>
  <si>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</si>
  <si>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</si>
  <si>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</si>
  <si>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</si>
  <si>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</si>
  <si>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</si>
  <si>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</si>
  <si>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</si>
  <si>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</si>
  <si>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</si>
  <si>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</si>
  <si>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</si>
  <si>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</si>
  <si>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</si>
  <si>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</si>
  <si>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</si>
  <si>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</si>
  <si>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</si>
  <si>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</si>
  <si>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</si>
  <si>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</si>
  <si>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</si>
  <si>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</si>
  <si>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</si>
  <si>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</si>
  <si>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</si>
  <si>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</si>
  <si>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</si>
  <si>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</si>
  <si>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</si>
  <si>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</si>
  <si>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</si>
  <si>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</si>
  <si>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</si>
  <si>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</si>
  <si>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</si>
  <si>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</si>
  <si>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</si>
  <si>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</si>
  <si>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</si>
  <si>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</si>
  <si>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</si>
  <si>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</si>
  <si>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</si>
  <si>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</si>
  <si>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</si>
  <si>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</si>
  <si>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</si>
  <si>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</si>
  <si>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</si>
  <si>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</si>
  <si>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</si>
  <si>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</si>
  <si>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</si>
  <si>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</si>
  <si>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</si>
  <si>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</si>
  <si>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</si>
  <si>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</si>
  <si>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</si>
  <si>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</si>
  <si>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</si>
  <si>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</si>
  <si>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</si>
  <si>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</si>
  <si>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</si>
  <si>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</si>
  <si>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</si>
  <si>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</si>
  <si>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</si>
  <si>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</si>
  <si>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</si>
  <si>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</si>
  <si>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</si>
  <si>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</si>
  <si>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</si>
  <si>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</si>
  <si>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</si>
  <si>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</si>
  <si>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</si>
  <si>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</si>
  <si>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</si>
  <si>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</si>
  <si>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</si>
  <si>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</si>
  <si>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</si>
  <si>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</si>
  <si>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</si>
  <si>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</si>
  <si>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</si>
  <si>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</si>
  <si>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</si>
  <si>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</si>
  <si>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</si>
  <si>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</si>
  <si>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</si>
  <si>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</si>
  <si>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</si>
  <si>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</si>
  <si>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</si>
  <si>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</si>
  <si>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</si>
  <si>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</si>
  <si>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</si>
  <si>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</si>
  <si>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</si>
  <si>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</si>
  <si>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</si>
  <si>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</si>
  <si>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</si>
  <si>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</si>
  <si>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</si>
  <si>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</si>
  <si>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</si>
  <si>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</si>
  <si>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</si>
  <si>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</si>
  <si>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</si>
  <si>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</si>
  <si>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</si>
  <si>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</si>
  <si>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</si>
  <si>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</si>
  <si>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</si>
  <si>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</si>
  <si>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</si>
  <si>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</si>
  <si>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</si>
  <si>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</si>
  <si>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</si>
  <si>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</si>
  <si>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</si>
  <si>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</si>
  <si>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</si>
  <si>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</si>
  <si>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</si>
  <si>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</si>
  <si>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</si>
  <si>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</si>
  <si>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</si>
  <si>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</si>
  <si>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</si>
  <si>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</si>
  <si>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</si>
  <si>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</si>
  <si>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</si>
  <si>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</si>
  <si>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</si>
  <si>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</si>
  <si>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</si>
  <si>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</si>
  <si>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</si>
  <si>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</si>
  <si>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</si>
  <si>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</si>
  <si>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</si>
  <si>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</si>
  <si>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</si>
  <si>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</si>
  <si>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</si>
  <si>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</si>
  <si>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</si>
  <si>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</si>
  <si>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</si>
  <si>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</si>
  <si>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</si>
  <si>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</si>
  <si>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</si>
  <si>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</si>
  <si>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</si>
  <si>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</si>
  <si>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</si>
  <si>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</si>
  <si>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</si>
  <si>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</si>
  <si>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</si>
  <si>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</si>
  <si>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</si>
  <si>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</si>
  <si>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</si>
  <si>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</si>
  <si>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</si>
  <si>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</si>
  <si>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</si>
  <si>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</si>
  <si>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</si>
  <si>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</si>
  <si>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</si>
  <si>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</si>
  <si>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</si>
  <si>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</si>
  <si>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</si>
  <si>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</si>
  <si>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</si>
  <si>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</si>
  <si>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</si>
  <si>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</si>
  <si>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</si>
  <si>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</si>
  <si>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</si>
  <si>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</si>
  <si>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</si>
  <si>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</si>
  <si>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</si>
  <si>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</si>
  <si>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</si>
  <si>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</si>
  <si>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</si>
  <si>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</si>
  <si>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</si>
  <si>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</si>
  <si>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</si>
  <si>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</si>
  <si>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</si>
  <si>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</si>
  <si>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</si>
  <si>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</si>
  <si>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</si>
  <si>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</si>
  <si>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</si>
  <si>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</si>
  <si>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</si>
  <si>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</si>
  <si>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</si>
  <si>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</si>
  <si>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</si>
  <si>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</si>
  <si>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</si>
  <si>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</si>
  <si>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</si>
  <si>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</si>
  <si>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</si>
  <si>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</si>
  <si>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</si>
  <si>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</si>
  <si>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</si>
  <si>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</si>
  <si>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</si>
  <si>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</si>
  <si>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</si>
  <si>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</si>
  <si>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</si>
  <si>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</si>
  <si>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</si>
  <si>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</si>
  <si>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</si>
  <si>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</si>
  <si>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</si>
  <si>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</si>
  <si>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</si>
  <si>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</si>
  <si>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</si>
  <si>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</si>
  <si>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</si>
  <si>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</si>
  <si>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</si>
  <si>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</si>
  <si>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</si>
  <si>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</si>
  <si>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</si>
  <si>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</si>
  <si>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</si>
  <si>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</si>
  <si>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</si>
  <si>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</si>
  <si>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</si>
  <si>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</si>
  <si>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</si>
  <si>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</si>
  <si>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</si>
  <si>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</si>
  <si>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</si>
  <si>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</si>
  <si>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</si>
  <si>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</si>
  <si>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</si>
  <si>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</si>
  <si>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</si>
  <si>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</si>
  <si>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</si>
  <si>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</si>
  <si>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</si>
  <si>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</si>
  <si>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</si>
  <si>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</si>
  <si>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</si>
  <si>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</si>
  <si>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</si>
  <si>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</si>
  <si>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</si>
  <si>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</si>
  <si>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</si>
  <si>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</si>
  <si>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</si>
  <si>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</si>
  <si>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</si>
  <si>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</si>
  <si>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</si>
  <si>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</si>
  <si>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</si>
  <si>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</si>
  <si>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</si>
  <si>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</si>
  <si>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</si>
  <si>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</si>
  <si>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</si>
  <si>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</si>
  <si>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</si>
  <si>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</si>
  <si>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</si>
  <si>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</si>
  <si>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</si>
  <si>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</si>
  <si>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</si>
  <si>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</si>
  <si>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</si>
  <si>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</si>
  <si>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</si>
  <si>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</si>
  <si>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</si>
  <si>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</si>
  <si>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</si>
  <si>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</si>
  <si>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</si>
  <si>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</si>
  <si>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</si>
  <si>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</si>
  <si>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</si>
  <si>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</si>
  <si>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</si>
  <si>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</si>
  <si>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</si>
  <si>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</si>
  <si>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</si>
  <si>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</si>
  <si>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</si>
  <si>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</si>
  <si>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</si>
  <si>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</si>
  <si>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</si>
  <si>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</si>
  <si>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</si>
  <si>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</si>
  <si>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</si>
  <si>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</si>
  <si>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</si>
  <si>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</si>
  <si>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</si>
  <si>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</si>
  <si>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</si>
  <si>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</si>
  <si>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</si>
  <si>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</si>
  <si>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</si>
  <si>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</si>
  <si>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</si>
  <si>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</si>
  <si>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</si>
  <si>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</si>
  <si>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</si>
  <si>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</si>
  <si>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</si>
  <si>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</si>
  <si>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</si>
  <si>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</si>
  <si>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</si>
  <si>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</si>
  <si>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</si>
  <si>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</si>
  <si>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</si>
  <si>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</si>
  <si>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</si>
  <si>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</si>
  <si>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</si>
  <si>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</si>
  <si>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</si>
  <si>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</si>
  <si>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</si>
  <si>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</si>
  <si>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</si>
  <si>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</si>
  <si>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</si>
  <si>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</si>
  <si>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</si>
  <si>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</si>
  <si>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</si>
  <si>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</si>
  <si>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</si>
  <si>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</si>
  <si>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</si>
  <si>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</si>
  <si>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</si>
  <si>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</si>
  <si>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</si>
  <si>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</si>
  <si>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</si>
  <si>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</si>
  <si>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</si>
  <si>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</si>
  <si>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</si>
  <si>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</si>
  <si>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</si>
  <si>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</si>
  <si>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</si>
  <si>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</si>
  <si>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</si>
  <si>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</si>
  <si>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</si>
  <si>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</si>
  <si>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</si>
  <si>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</si>
  <si>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</si>
  <si>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</si>
  <si>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</si>
  <si>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</si>
  <si>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</si>
  <si>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</si>
  <si>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</si>
  <si>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</si>
  <si>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</si>
  <si>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</si>
  <si>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</si>
  <si>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</si>
  <si>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</si>
  <si>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</si>
  <si>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</si>
  <si>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</si>
  <si>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</si>
  <si>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</si>
  <si>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</si>
  <si>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</si>
  <si>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</si>
  <si>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</si>
  <si>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</si>
  <si>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</si>
  <si>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</si>
  <si>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</si>
  <si>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</si>
  <si>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</si>
  <si>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</si>
  <si>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</si>
  <si>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</si>
  <si>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</si>
  <si>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</si>
  <si>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</si>
  <si>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</si>
  <si>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</si>
  <si>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</si>
  <si>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</si>
  <si>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</si>
  <si>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</si>
  <si>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</si>
  <si>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</si>
  <si>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</si>
  <si>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</si>
  <si>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</si>
  <si>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</si>
  <si>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</si>
  <si>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</si>
  <si>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</si>
  <si>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</si>
  <si>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</si>
  <si>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</si>
  <si>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</si>
  <si>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</si>
  <si>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</si>
  <si>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</si>
  <si>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</si>
  <si>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</si>
  <si>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</si>
  <si>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</si>
  <si>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</si>
  <si>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</si>
  <si>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</si>
  <si>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</si>
  <si>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</si>
  <si>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</si>
  <si>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</si>
  <si>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</si>
  <si>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</si>
  <si>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</si>
  <si>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</si>
  <si>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</si>
  <si>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</si>
  <si>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</si>
  <si>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</si>
  <si>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</si>
  <si>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</si>
  <si>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</si>
  <si>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</si>
  <si>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</si>
  <si>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</si>
  <si>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</si>
  <si>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</si>
  <si>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</si>
  <si>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</si>
  <si>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</si>
  <si>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</si>
  <si>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</si>
  <si>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</si>
  <si>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</si>
  <si>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</si>
  <si>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</si>
  <si>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</si>
  <si>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</si>
  <si>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</si>
  <si>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</si>
  <si>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</si>
  <si>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</si>
  <si>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</si>
  <si>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</si>
  <si>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</si>
  <si>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</si>
  <si>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</si>
  <si>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</si>
  <si>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</si>
  <si>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</si>
  <si>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</si>
  <si>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</si>
  <si>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</si>
  <si>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</si>
  <si>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</si>
  <si>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</si>
  <si>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</si>
  <si>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</si>
  <si>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</si>
  <si>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</si>
  <si>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</si>
  <si>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</si>
  <si>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</si>
  <si>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</si>
  <si>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</si>
  <si>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</si>
  <si>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</si>
  <si>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</si>
  <si>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</si>
  <si>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</si>
  <si>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</si>
  <si>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</si>
  <si>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</si>
  <si>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</si>
  <si>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</si>
  <si>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</si>
  <si>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</si>
  <si>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</si>
  <si>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</si>
  <si>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</si>
  <si>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</si>
  <si>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</si>
  <si>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</si>
  <si>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</si>
  <si>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</si>
  <si>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</si>
  <si>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</si>
  <si>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</si>
  <si>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</si>
  <si>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</si>
  <si>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</si>
  <si>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</si>
  <si>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</si>
  <si>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</si>
  <si>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</si>
  <si>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</si>
  <si>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</si>
  <si>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</si>
  <si>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</si>
  <si>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</si>
  <si>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</si>
  <si>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</si>
  <si>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</si>
  <si>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</si>
  <si>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</si>
  <si>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</si>
  <si>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</si>
  <si>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</si>
  <si>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</si>
  <si>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</si>
  <si>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</si>
  <si>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</si>
  <si>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</si>
  <si>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</si>
  <si>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</si>
  <si>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</si>
  <si>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</si>
  <si>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</si>
  <si>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</si>
  <si>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</si>
  <si>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</si>
  <si>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</si>
  <si>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</si>
  <si>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</si>
  <si>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</si>
  <si>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</si>
  <si>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</si>
  <si>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</si>
  <si>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</si>
  <si>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</si>
  <si>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</si>
  <si>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</si>
  <si>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</si>
  <si>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</si>
  <si>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</si>
  <si>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</si>
  <si>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</si>
  <si>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</si>
  <si>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</si>
  <si>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</si>
  <si>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</si>
  <si>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</si>
  <si>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</si>
  <si>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</si>
  <si>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</si>
  <si>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</si>
  <si>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</si>
  <si>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</si>
  <si>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</si>
  <si>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</si>
  <si>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</si>
  <si>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</si>
  <si>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</si>
  <si>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</si>
  <si>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</si>
  <si>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</si>
  <si>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</si>
  <si>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</si>
  <si>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</si>
  <si>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</si>
  <si>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</si>
  <si>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</si>
  <si>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</si>
  <si>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</si>
  <si>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</si>
  <si>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</si>
  <si>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</si>
  <si>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</si>
  <si>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</si>
  <si>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</si>
  <si>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</si>
  <si>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</si>
  <si>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</si>
  <si>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</si>
  <si>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</si>
  <si>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</si>
  <si>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</si>
  <si>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</si>
  <si>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</si>
  <si>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</si>
  <si>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</si>
  <si>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</si>
  <si>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</si>
  <si>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</si>
  <si>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</si>
  <si>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</si>
  <si>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</si>
  <si>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</si>
  <si>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</si>
  <si>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</si>
  <si>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</si>
  <si>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</si>
  <si>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</si>
  <si>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</si>
  <si>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</si>
  <si>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</si>
  <si>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</si>
  <si>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</si>
  <si>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</si>
  <si>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</si>
  <si>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</si>
  <si>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</si>
  <si>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</si>
  <si>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</si>
  <si>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</si>
  <si>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</si>
  <si>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</si>
  <si>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</si>
  <si>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</si>
  <si>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</si>
  <si>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</si>
  <si>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</si>
  <si>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</si>
  <si>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</si>
  <si>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</si>
  <si>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</si>
  <si>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</si>
  <si>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</si>
  <si>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</si>
  <si>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</si>
  <si>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</si>
  <si>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</si>
  <si>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</si>
  <si>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</si>
  <si>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</si>
  <si>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</si>
  <si>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</si>
  <si>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</si>
  <si>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</si>
  <si>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</si>
  <si>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</si>
  <si>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</si>
  <si>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</si>
  <si>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</si>
  <si>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</si>
  <si>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</si>
  <si>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</si>
  <si>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</si>
  <si>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</si>
  <si>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</si>
  <si>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</si>
  <si>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</si>
  <si>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</si>
  <si>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</si>
  <si>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</si>
  <si>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</si>
  <si>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</si>
  <si>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</si>
  <si>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</si>
  <si>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</si>
  <si>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</si>
  <si>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</si>
  <si>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</si>
  <si>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</si>
  <si>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</si>
  <si>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</si>
  <si>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</si>
  <si>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</si>
  <si>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</si>
  <si>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</si>
  <si>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</si>
  <si>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</si>
  <si>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</si>
  <si>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</si>
  <si>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</si>
  <si>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</si>
  <si>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</si>
  <si>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</si>
  <si>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</si>
  <si>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</si>
  <si>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</si>
  <si>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</si>
  <si>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</si>
  <si>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</si>
  <si>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</si>
  <si>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</si>
  <si>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</si>
  <si>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</si>
  <si>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</si>
  <si>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</si>
  <si>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</si>
  <si>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</si>
  <si>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</si>
  <si>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</si>
  <si>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</si>
  <si>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</si>
  <si>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</si>
  <si>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</si>
  <si>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</si>
  <si>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</si>
  <si>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</si>
  <si>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</si>
  <si>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</si>
  <si>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</si>
  <si>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</si>
  <si>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</si>
  <si>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</si>
  <si>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</si>
  <si>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</si>
  <si>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</si>
  <si>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</si>
  <si>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</si>
  <si>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</si>
  <si>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</si>
  <si>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</si>
  <si>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</si>
  <si>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</si>
  <si>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</si>
  <si>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</si>
  <si>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</si>
  <si>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</si>
  <si>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</si>
  <si>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</si>
  <si>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</si>
  <si>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</si>
  <si>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</si>
  <si>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</si>
  <si>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</si>
  <si>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</si>
  <si>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</si>
  <si>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</si>
  <si>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</si>
  <si>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</si>
  <si>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</si>
  <si>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</si>
  <si>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</si>
  <si>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</si>
  <si>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</si>
  <si>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</si>
  <si>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</si>
  <si>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</si>
  <si>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</si>
  <si>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</si>
  <si>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</si>
  <si>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</si>
  <si>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</si>
  <si>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</si>
  <si>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</si>
  <si>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</si>
  <si>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</si>
  <si>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</si>
  <si>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</si>
  <si>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</si>
  <si>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</si>
  <si>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</si>
  <si>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</si>
  <si>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</si>
  <si>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</si>
  <si>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</si>
  <si>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</si>
  <si>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</si>
  <si>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</si>
  <si>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</si>
  <si>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</si>
  <si>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</si>
  <si>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</si>
  <si>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</si>
  <si>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</si>
  <si>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</si>
  <si>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</si>
  <si>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</si>
  <si>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</si>
  <si>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</si>
  <si>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</si>
  <si>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</si>
  <si>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</si>
  <si>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</si>
  <si>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</si>
  <si>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</si>
  <si>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</si>
  <si>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</si>
  <si>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</si>
  <si>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</si>
  <si>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</si>
  <si>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</si>
  <si>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</si>
  <si>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</si>
  <si>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</si>
  <si>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</si>
  <si>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</si>
  <si>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</si>
  <si>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</si>
  <si>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</si>
  <si>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</si>
  <si>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</si>
  <si>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</si>
  <si>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</si>
  <si>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</si>
  <si>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</si>
  <si>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</si>
  <si>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</si>
  <si>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</si>
  <si>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</si>
  <si>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</si>
  <si>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</si>
  <si>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</si>
  <si>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</si>
  <si>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</si>
  <si>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</si>
  <si>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</si>
  <si>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</si>
  <si>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</si>
  <si>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</si>
  <si>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</si>
  <si>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</si>
  <si>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</si>
  <si>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</si>
  <si>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</si>
  <si>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</si>
  <si>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</si>
  <si>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</si>
  <si>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</si>
  <si>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</si>
  <si>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</si>
  <si>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</si>
  <si>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</si>
  <si>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</si>
  <si>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</si>
  <si>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</si>
  <si>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</si>
  <si>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</si>
  <si>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</si>
  <si>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</si>
  <si>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</si>
  <si>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</si>
  <si>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</si>
  <si>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</si>
  <si>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</si>
  <si>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</si>
  <si>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</si>
  <si>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</si>
  <si>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</si>
  <si>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</si>
  <si>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</si>
  <si>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</si>
  <si>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</si>
  <si>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</si>
  <si>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</si>
  <si>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</si>
  <si>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</si>
  <si>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</si>
  <si>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</si>
  <si>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</si>
  <si>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</si>
  <si>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</si>
  <si>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</si>
  <si>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</si>
  <si>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</si>
  <si>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</si>
  <si>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</si>
  <si>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</si>
  <si>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</si>
  <si>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</si>
  <si>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</si>
  <si>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</si>
  <si>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</si>
  <si>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</si>
  <si>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</si>
  <si>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</si>
  <si>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</si>
  <si>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</si>
  <si>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</si>
  <si>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</si>
  <si>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</si>
  <si>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</si>
  <si>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</si>
  <si>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</si>
  <si>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</si>
  <si>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</si>
  <si>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</si>
  <si>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</si>
  <si>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</si>
  <si>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</si>
  <si>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</si>
  <si>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</si>
  <si>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</si>
  <si>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</si>
  <si>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</si>
  <si>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</si>
  <si>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</si>
  <si>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</si>
  <si>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</si>
  <si>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</si>
  <si>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</si>
  <si>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</si>
  <si>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</si>
  <si>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</si>
  <si>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</si>
  <si>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</si>
  <si>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</si>
  <si>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</si>
  <si>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</si>
  <si>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</si>
  <si>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</si>
  <si>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</si>
  <si>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</si>
  <si>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</si>
  <si>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</si>
  <si>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</si>
  <si>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</si>
  <si>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</si>
  <si>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</si>
  <si>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</si>
  <si>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</si>
  <si>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</si>
  <si>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</si>
  <si>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</si>
  <si>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</si>
  <si>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</si>
  <si>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</si>
  <si>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</si>
  <si>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</si>
  <si>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</si>
  <si>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</si>
  <si>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</si>
  <si>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</si>
  <si>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</si>
  <si>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</si>
  <si>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</si>
  <si>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</si>
  <si>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</si>
  <si>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</si>
  <si>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</si>
  <si>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</si>
  <si>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</si>
  <si>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</si>
  <si>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</si>
  <si>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</si>
  <si>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</si>
  <si>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</si>
  <si>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</si>
  <si>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</si>
  <si>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</si>
  <si>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</si>
  <si>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</si>
  <si>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</si>
  <si>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</si>
  <si>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</si>
  <si>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</si>
  <si>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</si>
  <si>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</si>
  <si>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</si>
  <si>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</si>
  <si>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</si>
  <si>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</si>
  <si>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</si>
  <si>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</si>
  <si>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</si>
  <si>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</si>
  <si>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</si>
  <si>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</si>
  <si>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</si>
  <si>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</si>
  <si>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</si>
  <si>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</si>
  <si>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</si>
  <si>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</si>
  <si>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</si>
  <si>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</si>
  <si>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</si>
  <si>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</si>
  <si>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</si>
  <si>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</si>
  <si>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</si>
  <si>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</si>
  <si>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</si>
  <si>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</si>
  <si>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</si>
  <si>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</si>
  <si>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</si>
  <si>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</si>
  <si>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</si>
  <si>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</si>
  <si>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</si>
  <si>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</si>
  <si>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</si>
  <si>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</si>
  <si>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</si>
  <si>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</si>
  <si>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</si>
  <si>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</si>
  <si>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</si>
  <si>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</si>
  <si>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</si>
  <si>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</si>
  <si>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</si>
  <si>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</si>
  <si>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</si>
  <si>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</si>
  <si>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</si>
  <si>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</si>
  <si>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</si>
  <si>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</si>
  <si>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</si>
  <si>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</si>
  <si>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</si>
  <si>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</si>
  <si>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</si>
  <si>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</si>
  <si>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</si>
  <si>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</si>
  <si>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</si>
  <si>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</si>
  <si>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</si>
  <si>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</si>
  <si>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</si>
  <si>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</si>
  <si>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</si>
  <si>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</si>
  <si>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</si>
  <si>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</si>
  <si>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</si>
  <si>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</si>
  <si>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</si>
  <si>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</si>
  <si>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</si>
  <si>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</si>
  <si>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</si>
  <si>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</si>
  <si>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</si>
  <si>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</si>
  <si>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</si>
  <si>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</si>
  <si>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</si>
  <si>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</si>
  <si>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</si>
  <si>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</si>
  <si>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</si>
  <si>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</si>
  <si>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</si>
  <si>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</si>
  <si>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</si>
  <si>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</si>
  <si>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</si>
  <si>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</si>
  <si>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</si>
  <si>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</si>
  <si>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</si>
  <si>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</si>
  <si>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</si>
  <si>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</si>
  <si>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</si>
  <si>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</si>
  <si>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</si>
  <si>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</si>
  <si>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</si>
  <si>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</si>
  <si>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</si>
  <si>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</si>
  <si>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</si>
  <si>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</si>
  <si>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</si>
  <si>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</si>
  <si>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</si>
  <si>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</si>
  <si>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</si>
  <si>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</si>
  <si>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</si>
  <si>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</si>
  <si>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</si>
  <si>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</si>
  <si>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</si>
  <si>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</si>
  <si>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</si>
  <si>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</si>
  <si>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</si>
  <si>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</si>
  <si>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</si>
  <si>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</si>
  <si>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</si>
  <si>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</si>
  <si>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</si>
  <si>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</si>
  <si>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</si>
  <si>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</si>
  <si>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</si>
  <si>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</si>
  <si>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</si>
  <si>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</si>
  <si>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</si>
  <si>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</si>
  <si>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</si>
  <si>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</si>
  <si>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</si>
  <si>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</si>
  <si>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</si>
  <si>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</si>
  <si>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</si>
  <si>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</si>
  <si>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</si>
  <si>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</si>
  <si>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</si>
  <si>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</si>
  <si>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</si>
  <si>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</si>
  <si>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</si>
  <si>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</si>
  <si>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</si>
  <si>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</si>
  <si>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</si>
  <si>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</si>
  <si>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</si>
  <si>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</si>
  <si>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</si>
  <si>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</si>
  <si>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</si>
  <si>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</si>
  <si>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</si>
  <si>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</si>
  <si>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</si>
  <si>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</si>
  <si>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</si>
  <si>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</si>
  <si>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</si>
  <si>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</si>
  <si>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</si>
  <si>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</si>
  <si>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</si>
  <si>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</si>
  <si>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</si>
  <si>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</si>
  <si>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</si>
  <si>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</si>
  <si>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</si>
  <si>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</si>
  <si>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</si>
  <si>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</si>
  <si>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</si>
  <si>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</si>
  <si>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</si>
  <si>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</si>
  <si>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</si>
  <si>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</si>
  <si>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</si>
  <si>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</si>
  <si>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</si>
  <si>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</si>
  <si>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</si>
  <si>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</si>
  <si>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</si>
  <si>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</si>
  <si>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</si>
  <si>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</si>
  <si>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</si>
  <si>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</si>
  <si>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</si>
  <si>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</si>
  <si>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</si>
  <si>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</si>
  <si>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</si>
  <si>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</si>
  <si>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</si>
  <si>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</si>
  <si>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</si>
  <si>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</si>
  <si>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</si>
  <si>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</si>
  <si>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</si>
  <si>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</si>
  <si>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</si>
  <si>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</si>
  <si>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</si>
  <si>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</si>
  <si>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</si>
  <si>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</si>
  <si>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</si>
  <si>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</si>
  <si>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</si>
  <si>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</si>
  <si>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</si>
  <si>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</si>
  <si>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</si>
  <si>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</si>
  <si>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</si>
  <si>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</si>
  <si>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</si>
  <si>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</si>
  <si>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</si>
  <si>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</si>
  <si>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</si>
  <si>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</si>
  <si>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</si>
  <si>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</si>
  <si>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</si>
  <si>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</si>
  <si>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</si>
  <si>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</si>
  <si>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</si>
  <si>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</si>
  <si>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</si>
  <si>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</si>
  <si>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</si>
  <si>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</si>
  <si>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</si>
  <si>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</si>
  <si>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</si>
  <si>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</si>
  <si>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</si>
  <si>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</si>
  <si>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</si>
  <si>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</si>
  <si>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</si>
  <si>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</si>
  <si>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</si>
  <si>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</si>
  <si>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</si>
  <si>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</si>
  <si>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</si>
  <si>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</si>
  <si>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</si>
  <si>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</si>
  <si>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</si>
  <si>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</si>
  <si>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</si>
  <si>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</si>
  <si>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</si>
  <si>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</si>
  <si>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</si>
  <si>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</si>
  <si>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</si>
  <si>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</si>
  <si>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</si>
  <si>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</si>
  <si>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</si>
  <si>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</si>
  <si>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</si>
  <si>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</si>
  <si>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</si>
  <si>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</si>
  <si>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</si>
  <si>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</si>
  <si>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</si>
  <si>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</si>
  <si>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</si>
  <si>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</si>
  <si>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</si>
  <si>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</si>
  <si>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</si>
  <si>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</si>
  <si>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</si>
  <si>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</si>
  <si>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</si>
  <si>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</si>
  <si>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</si>
  <si>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</si>
  <si>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</si>
  <si>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</si>
  <si>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</si>
  <si>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</si>
  <si>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</si>
  <si>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</si>
  <si>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</si>
  <si>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</si>
  <si>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</si>
  <si>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</si>
  <si>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</si>
  <si>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</si>
  <si>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</si>
  <si>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</si>
  <si>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</si>
  <si>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</si>
  <si>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</si>
  <si>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</si>
  <si>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</si>
  <si>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</si>
  <si>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</si>
  <si>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</si>
  <si>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</si>
  <si>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</si>
  <si>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</si>
  <si>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</si>
  <si>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</si>
  <si>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</si>
  <si>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</si>
  <si>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</si>
  <si>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</si>
  <si>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</si>
  <si>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</si>
  <si>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</si>
  <si>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</si>
  <si>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</si>
  <si>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</si>
  <si>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</si>
  <si>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</si>
  <si>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</si>
  <si>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</si>
  <si>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</si>
  <si>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</si>
  <si>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</si>
  <si>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</si>
  <si>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</si>
  <si>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</si>
  <si>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</si>
  <si>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</si>
  <si>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</si>
  <si>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</si>
  <si>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</si>
  <si>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</si>
  <si>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</si>
  <si>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</si>
  <si>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</si>
  <si>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</si>
  <si>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</si>
  <si>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</si>
  <si>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</si>
  <si>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</si>
  <si>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</si>
  <si>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</si>
  <si>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</si>
  <si>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</si>
  <si>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</si>
  <si>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</si>
  <si>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</si>
  <si>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</si>
  <si>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</si>
  <si>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</si>
  <si>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</si>
  <si>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</si>
  <si>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</si>
  <si>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</si>
  <si>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</si>
  <si>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</si>
  <si>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</si>
  <si>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</si>
  <si>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</si>
  <si>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</si>
  <si>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</si>
  <si>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</si>
  <si>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</si>
  <si>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</si>
  <si>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</si>
  <si>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</si>
  <si>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</si>
  <si>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</si>
  <si>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</si>
  <si>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</si>
  <si>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</si>
  <si>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</si>
  <si>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</si>
  <si>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</si>
  <si>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</si>
  <si>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</si>
  <si>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</si>
  <si>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</si>
  <si>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</si>
  <si>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</si>
  <si>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</si>
  <si>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</si>
  <si>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</si>
  <si>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</si>
  <si>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</si>
  <si>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</si>
  <si>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</si>
  <si>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</si>
  <si>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</si>
  <si>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</si>
  <si>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</si>
  <si>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</si>
  <si>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</si>
  <si>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</si>
  <si>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</si>
  <si>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</si>
  <si>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</si>
  <si>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</si>
  <si>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</si>
  <si>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</si>
  <si>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</si>
  <si>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</si>
  <si>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</si>
  <si>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</si>
  <si>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</si>
  <si>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</si>
  <si>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</si>
  <si>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</si>
  <si>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</si>
  <si>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</si>
  <si>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</si>
  <si>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</si>
  <si>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</si>
  <si>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</si>
  <si>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</si>
  <si>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</si>
  <si>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</si>
  <si>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</si>
  <si>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</si>
  <si>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</si>
  <si>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</si>
  <si>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</si>
  <si>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</si>
  <si>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</si>
  <si>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</si>
  <si>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</si>
  <si>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</si>
  <si>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</si>
  <si>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</si>
  <si>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</si>
  <si>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</si>
  <si>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</si>
  <si>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</si>
  <si>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</si>
  <si>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</si>
  <si>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</si>
  <si>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</si>
  <si>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</si>
  <si>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</si>
  <si>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</si>
  <si>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</si>
  <si>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</si>
  <si>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</si>
  <si>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</si>
  <si>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</si>
  <si>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</si>
  <si>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</si>
  <si>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</si>
  <si>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</si>
  <si>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</si>
  <si>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</si>
  <si>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</si>
  <si>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</si>
  <si>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</si>
  <si>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</si>
  <si>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</si>
  <si>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</si>
  <si>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</si>
  <si>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</si>
  <si>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</si>
  <si>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</si>
  <si>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</si>
  <si>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</si>
  <si>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</si>
  <si>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</si>
  <si>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</si>
  <si>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</si>
  <si>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</si>
  <si>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</si>
  <si>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</si>
  <si>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</si>
  <si>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</si>
  <si>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</si>
  <si>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</si>
  <si>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</si>
  <si>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</si>
  <si>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</si>
  <si>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</si>
  <si>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</si>
  <si>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</si>
  <si>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</si>
  <si>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</si>
  <si>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</si>
  <si>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</si>
  <si>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</si>
  <si>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</si>
  <si>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</si>
  <si>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</si>
  <si>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</si>
  <si>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</si>
  <si>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</si>
  <si>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</si>
  <si>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</si>
  <si>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</si>
  <si>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</si>
  <si>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</si>
  <si>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</si>
  <si>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</si>
  <si>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</si>
  <si>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</si>
  <si>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</si>
  <si>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</si>
  <si>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</si>
  <si>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</si>
  <si>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</si>
  <si>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</si>
  <si>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</si>
  <si>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</si>
  <si>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</si>
  <si>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</si>
  <si>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</si>
  <si>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</si>
  <si>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</si>
  <si>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</si>
  <si>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</si>
  <si>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</si>
  <si>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</si>
  <si>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</si>
  <si>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</si>
  <si>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</si>
  <si>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</si>
  <si>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</si>
  <si>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</si>
  <si>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</si>
  <si>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</si>
  <si>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</si>
  <si>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</si>
  <si>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</si>
  <si>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</si>
  <si>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</si>
  <si>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</si>
  <si>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</si>
  <si>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</si>
  <si>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</si>
  <si>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</si>
  <si>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</si>
  <si>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</si>
  <si>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</si>
  <si>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</si>
  <si>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</si>
  <si>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</si>
  <si>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</si>
  <si>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</si>
  <si>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</si>
  <si>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</si>
  <si>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</si>
  <si>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</si>
  <si>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</si>
  <si>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</si>
  <si>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</si>
  <si>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</si>
  <si>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</si>
  <si>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</si>
  <si>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</si>
  <si>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</si>
  <si>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</si>
  <si>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</si>
  <si>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</si>
  <si>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</si>
  <si>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</si>
  <si>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</si>
  <si>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</si>
  <si>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</si>
  <si>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</si>
  <si>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</si>
  <si>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</si>
  <si>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</si>
  <si>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</si>
  <si>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</si>
  <si>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</si>
  <si>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</si>
  <si>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</si>
  <si>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</si>
  <si>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</si>
  <si>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</si>
  <si>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</si>
  <si>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</si>
  <si>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</si>
  <si>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</si>
  <si>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</si>
  <si>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</si>
  <si>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</si>
  <si>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</si>
  <si>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</si>
  <si>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</si>
  <si>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</si>
  <si>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</si>
  <si>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</si>
  <si>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</si>
  <si>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</si>
  <si>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</si>
  <si>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</si>
  <si>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</si>
  <si>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</si>
  <si>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</si>
  <si>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</si>
  <si>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</si>
  <si>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</si>
  <si>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</si>
  <si>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</si>
  <si>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</si>
  <si>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</si>
  <si>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</si>
  <si>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</si>
  <si>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</si>
  <si>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</si>
  <si>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</si>
  <si>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</si>
  <si>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</si>
  <si>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</si>
  <si>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</si>
  <si>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</si>
  <si>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</si>
  <si>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</si>
  <si>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</si>
  <si>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</si>
  <si>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</si>
  <si>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</si>
  <si>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</si>
  <si>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</si>
  <si>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</si>
  <si>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</si>
  <si>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</si>
  <si>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</si>
  <si>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</si>
  <si>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</si>
  <si>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</si>
  <si>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</si>
  <si>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</si>
  <si>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</si>
  <si>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</si>
  <si>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</si>
  <si>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</si>
  <si>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</si>
  <si>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</si>
  <si>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</si>
  <si>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</si>
  <si>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</si>
  <si>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</si>
  <si>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</si>
  <si>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</si>
  <si>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</si>
  <si>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</si>
  <si>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</si>
  <si>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</si>
  <si>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</si>
  <si>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</si>
  <si>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</si>
  <si>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</si>
  <si>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</si>
  <si>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</si>
  <si>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</si>
  <si>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</si>
  <si>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</si>
  <si>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</si>
  <si>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</si>
  <si>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</si>
  <si>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</si>
  <si>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</si>
  <si>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</si>
  <si>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</si>
  <si>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</si>
  <si>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</si>
  <si>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</si>
  <si>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</si>
  <si>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</si>
  <si>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</si>
  <si>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</si>
  <si>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</si>
  <si>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</si>
  <si>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</si>
  <si>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</si>
  <si>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</si>
  <si>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</si>
  <si>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</si>
  <si>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</si>
  <si>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</si>
  <si>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</si>
  <si>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</si>
  <si>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</si>
  <si>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</si>
  <si>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</si>
  <si>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</si>
  <si>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</si>
  <si>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</si>
  <si>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</si>
  <si>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</si>
  <si>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</si>
  <si>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</si>
  <si>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</si>
  <si>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</si>
  <si>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</si>
  <si>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</si>
  <si>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</si>
  <si>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</si>
  <si>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</si>
  <si>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</si>
  <si>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</si>
  <si>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</si>
  <si>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</si>
  <si>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</si>
  <si>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</si>
  <si>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</si>
  <si>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</si>
  <si>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</si>
  <si>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</si>
  <si>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</si>
  <si>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</si>
  <si>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</si>
  <si>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</si>
  <si>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</si>
  <si>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</si>
  <si>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</si>
  <si>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</si>
  <si>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</si>
  <si>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</si>
  <si>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</si>
  <si>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</si>
  <si>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</si>
  <si>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</si>
  <si>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</si>
  <si>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</si>
  <si>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</si>
  <si>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</si>
  <si>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</si>
  <si>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</si>
  <si>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</si>
  <si>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</si>
  <si>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</si>
  <si>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</si>
  <si>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</si>
  <si>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</si>
  <si>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</si>
  <si>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</si>
  <si>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</si>
  <si>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</si>
  <si>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</si>
  <si>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</si>
  <si>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</si>
  <si>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</si>
  <si>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</si>
  <si>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</si>
  <si>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</si>
  <si>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</si>
  <si>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</si>
  <si>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</si>
  <si>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</si>
  <si>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</si>
  <si>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</si>
  <si>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</si>
  <si>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</si>
  <si>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</si>
  <si>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</si>
  <si>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</si>
  <si>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</si>
  <si>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</si>
  <si>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</si>
  <si>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</si>
  <si>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</si>
  <si>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</si>
  <si>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</si>
  <si>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</si>
  <si>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</si>
  <si>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</si>
  <si>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</si>
  <si>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</si>
  <si>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</si>
  <si>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</si>
  <si>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</si>
  <si>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</si>
  <si>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</si>
  <si>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</si>
  <si>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</si>
  <si>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</si>
  <si>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</si>
  <si>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</si>
  <si>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</si>
  <si>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</si>
  <si>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</si>
  <si>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</si>
  <si>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</si>
  <si>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</si>
  <si>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</si>
  <si>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</si>
  <si>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</si>
  <si>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</si>
  <si>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</si>
  <si>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</si>
  <si>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</si>
  <si>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</si>
  <si>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</si>
  <si>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</si>
  <si>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</si>
  <si>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</si>
  <si>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</si>
  <si>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</si>
  <si>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</si>
  <si>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</si>
  <si>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</si>
  <si>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</si>
  <si>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</si>
  <si>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</si>
  <si>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</si>
  <si>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</si>
  <si>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</si>
  <si>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</si>
  <si>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</si>
  <si>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</si>
  <si>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</si>
  <si>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</si>
  <si>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</si>
  <si>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</si>
  <si>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</si>
  <si>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</si>
  <si>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</si>
  <si>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</si>
  <si>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</si>
  <si>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</si>
  <si>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</si>
  <si>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</si>
  <si>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</si>
  <si>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</si>
  <si>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</si>
  <si>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</si>
  <si>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</si>
  <si>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</si>
  <si>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</si>
  <si>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</si>
  <si>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</si>
  <si>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</si>
  <si>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</si>
  <si>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</si>
  <si>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</si>
  <si>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</si>
  <si>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</si>
  <si>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</si>
  <si>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</si>
  <si>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</si>
  <si>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</si>
  <si>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</si>
  <si>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</si>
  <si>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</si>
  <si>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</si>
  <si>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</si>
  <si>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</si>
  <si>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</si>
  <si>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</si>
  <si>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</si>
  <si>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</si>
  <si>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</si>
  <si>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</si>
  <si>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</si>
  <si>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</si>
  <si>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</si>
  <si>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</si>
  <si>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</si>
  <si>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</si>
  <si>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</si>
  <si>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</si>
  <si>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</si>
  <si>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</si>
  <si>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</si>
  <si>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</si>
  <si>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</si>
  <si>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</si>
  <si>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</si>
  <si>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</si>
  <si>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</si>
  <si>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</si>
  <si>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</si>
  <si>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</si>
  <si>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</si>
  <si>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</si>
  <si>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</si>
  <si>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</si>
  <si>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</si>
  <si>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</si>
  <si>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</si>
  <si>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</si>
  <si>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</si>
  <si>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</si>
  <si>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</si>
  <si>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</si>
  <si>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</si>
  <si>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</si>
  <si>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</si>
  <si>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</si>
  <si>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</si>
  <si>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</si>
  <si>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</si>
  <si>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</si>
  <si>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</si>
  <si>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</si>
  <si>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</si>
  <si>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</si>
  <si>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</si>
  <si>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</si>
  <si>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</si>
  <si>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</si>
  <si>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</si>
  <si>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</si>
  <si>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</si>
  <si>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</si>
  <si>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</si>
  <si>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</si>
  <si>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</si>
  <si>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</si>
  <si>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</si>
  <si>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</si>
  <si>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</si>
  <si>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</si>
  <si>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</si>
  <si>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</si>
  <si>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</si>
  <si>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</si>
  <si>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</si>
  <si>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</si>
  <si>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</si>
  <si>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</si>
  <si>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</si>
  <si>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</si>
  <si>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</si>
  <si>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</si>
  <si>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</si>
  <si>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</si>
  <si>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</si>
  <si>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</si>
  <si>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</si>
  <si>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</si>
  <si>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</si>
  <si>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</si>
  <si>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</si>
  <si>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</si>
  <si>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</si>
  <si>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</si>
  <si>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</si>
  <si>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</si>
  <si>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</si>
  <si>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</si>
  <si>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</si>
  <si>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</si>
  <si>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</si>
  <si>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</si>
  <si>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</si>
  <si>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</si>
  <si>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</si>
  <si>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</si>
  <si>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</si>
  <si>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</si>
  <si>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</si>
  <si>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</si>
  <si>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</si>
  <si>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</si>
  <si>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</si>
  <si>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</si>
  <si>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</si>
  <si>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</si>
  <si>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</si>
  <si>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</si>
  <si>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</si>
  <si>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</si>
  <si>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</si>
  <si>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</si>
  <si>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</si>
  <si>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</si>
  <si>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</si>
  <si>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</si>
  <si>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</si>
  <si>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</si>
  <si>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</si>
  <si>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</si>
  <si>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</si>
  <si>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</si>
  <si>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</si>
  <si>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</si>
  <si>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</si>
  <si>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</si>
  <si>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</si>
  <si>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</si>
  <si>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</si>
  <si>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</si>
  <si>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</si>
  <si>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</si>
  <si>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</si>
  <si>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</si>
  <si>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</si>
  <si>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</si>
  <si>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</si>
  <si>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</si>
  <si>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</si>
  <si>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</si>
  <si>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</si>
  <si>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</si>
  <si>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</si>
  <si>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</si>
  <si>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</si>
  <si>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</si>
  <si>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</si>
  <si>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</si>
  <si>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</si>
  <si>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</si>
  <si>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</si>
  <si>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</si>
  <si>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</si>
  <si>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</si>
  <si>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</si>
  <si>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</si>
  <si>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</si>
  <si>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</si>
  <si>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</si>
  <si>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</si>
  <si>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</si>
  <si>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</si>
  <si>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</si>
  <si>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</si>
  <si>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</si>
  <si>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</si>
  <si>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</si>
  <si>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</si>
  <si>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</si>
  <si>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</si>
  <si>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</si>
  <si>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</si>
  <si>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</si>
  <si>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</si>
  <si>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</si>
  <si>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</si>
  <si>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</si>
  <si>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</si>
  <si>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</si>
  <si>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</si>
  <si>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</si>
  <si>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</si>
  <si>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</si>
  <si>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</si>
  <si>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</si>
  <si>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</si>
  <si>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</si>
  <si>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</si>
  <si>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</si>
  <si>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</si>
  <si>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</si>
  <si>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</si>
  <si>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</si>
  <si>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</si>
  <si>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</si>
  <si>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</si>
  <si>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</si>
  <si>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</si>
  <si>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</si>
  <si>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</si>
  <si>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</si>
  <si>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</si>
  <si>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</si>
  <si>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</si>
  <si>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</si>
  <si>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</si>
  <si>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</si>
  <si>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</si>
  <si>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</si>
  <si>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</si>
  <si>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</si>
  <si>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</si>
  <si>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</si>
  <si>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</si>
  <si>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</si>
  <si>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</si>
  <si>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</si>
  <si>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</si>
  <si>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</si>
  <si>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</si>
  <si>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</si>
  <si>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</si>
  <si>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</si>
  <si>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</si>
  <si>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</si>
  <si>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</si>
  <si>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</si>
  <si>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</si>
  <si>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</si>
  <si>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</si>
  <si>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</si>
  <si>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</si>
  <si>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</si>
  <si>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</si>
  <si>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</si>
  <si>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</si>
  <si>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</si>
  <si>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</si>
  <si>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</si>
  <si>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</si>
  <si>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</si>
  <si>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</si>
  <si>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</si>
  <si>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</si>
  <si>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</si>
  <si>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</si>
  <si>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</si>
  <si>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</si>
  <si>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</si>
  <si>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</si>
  <si>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</si>
  <si>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</si>
  <si>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</si>
  <si>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</si>
  <si>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</si>
  <si>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</si>
  <si>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</si>
  <si>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</si>
  <si>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</si>
  <si>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</si>
  <si>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</si>
  <si>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</si>
  <si>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</si>
  <si>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</si>
  <si>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</si>
  <si>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</si>
  <si>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</si>
  <si>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</si>
  <si>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</si>
  <si>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</si>
  <si>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</si>
  <si>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</si>
  <si>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</si>
  <si>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</si>
  <si>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</si>
  <si>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</si>
  <si>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</si>
  <si>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</si>
  <si>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</si>
  <si>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</si>
  <si>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</si>
  <si>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</si>
  <si>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</si>
  <si>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</si>
  <si>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</si>
  <si>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</si>
  <si>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</si>
  <si>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</si>
  <si>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</si>
  <si>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</si>
  <si>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</si>
  <si>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</si>
  <si>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</si>
  <si>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</si>
  <si>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</si>
  <si>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</si>
  <si>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</si>
  <si>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</si>
  <si>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</si>
  <si>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</si>
  <si>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</si>
  <si>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</si>
  <si>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</si>
  <si>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</si>
  <si>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</si>
  <si>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</si>
  <si>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</si>
  <si>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</si>
  <si>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</si>
  <si>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</si>
  <si>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</si>
  <si>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</si>
  <si>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</si>
  <si>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</si>
  <si>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</si>
  <si>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</si>
  <si>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</si>
  <si>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</si>
  <si>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</si>
  <si>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</si>
  <si>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</si>
  <si>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</si>
  <si>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</si>
  <si>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</si>
  <si>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</si>
  <si>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</si>
  <si>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</si>
  <si>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</si>
  <si>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</si>
  <si>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</si>
  <si>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</si>
  <si>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</si>
  <si>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</si>
  <si>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</si>
  <si>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</si>
  <si>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</si>
  <si>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</si>
  <si>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</si>
  <si>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</si>
  <si>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</si>
  <si>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</si>
  <si>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</si>
  <si>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</si>
  <si>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</si>
  <si>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</si>
  <si>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</si>
  <si>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</si>
  <si>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</si>
  <si>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</si>
  <si>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</si>
  <si>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</si>
  <si>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</si>
  <si>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</si>
  <si>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</si>
  <si>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</si>
  <si>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</si>
  <si>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</si>
  <si>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</si>
  <si>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</si>
  <si>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</si>
  <si>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</si>
  <si>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</si>
  <si>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</si>
  <si>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</si>
  <si>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</si>
  <si>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</si>
  <si>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</si>
  <si>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</si>
  <si>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</si>
  <si>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</si>
  <si>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</si>
  <si>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</si>
  <si>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</si>
  <si>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</si>
  <si>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</si>
  <si>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</si>
  <si>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</si>
  <si>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</si>
  <si>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</si>
  <si>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</si>
  <si>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</si>
  <si>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</si>
  <si>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</si>
  <si>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</si>
  <si>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</si>
  <si>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</si>
  <si>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</si>
  <si>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</si>
  <si>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</si>
  <si>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</si>
  <si>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</si>
  <si>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</si>
  <si>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</si>
  <si>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</si>
  <si>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</si>
  <si>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</si>
  <si>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</si>
  <si>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</si>
  <si>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</si>
  <si>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</si>
  <si>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</si>
  <si>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</si>
  <si>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</si>
  <si>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</si>
  <si>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</si>
  <si>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</si>
  <si>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</si>
  <si>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</si>
  <si>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</si>
  <si>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</si>
  <si>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</si>
  <si>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</si>
  <si>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</si>
  <si>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</si>
  <si>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</si>
  <si>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</si>
  <si>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</si>
  <si>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</si>
  <si>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</si>
  <si>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</si>
  <si>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</si>
  <si>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</si>
  <si>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</si>
  <si>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</si>
  <si>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</si>
  <si>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</si>
  <si>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</si>
  <si>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</si>
  <si>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</si>
  <si>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</si>
  <si>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</si>
  <si>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</si>
  <si>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</si>
  <si>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</si>
  <si>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</si>
  <si>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</si>
  <si>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</si>
  <si>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</si>
  <si>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</si>
  <si>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</si>
  <si>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</si>
  <si>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</si>
  <si>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</si>
  <si>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</si>
  <si>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</si>
  <si>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</si>
  <si>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</si>
  <si>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</si>
  <si>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</si>
  <si>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</si>
  <si>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</si>
  <si>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</si>
  <si>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</si>
  <si>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</si>
  <si>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</si>
  <si>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</si>
  <si>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</si>
  <si>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</si>
  <si>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</si>
  <si>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</si>
  <si>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</si>
  <si>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</si>
  <si>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</si>
  <si>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</si>
  <si>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</si>
  <si>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</si>
  <si>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</si>
  <si>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</si>
  <si>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</si>
  <si>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</si>
  <si>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</si>
  <si>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</si>
  <si>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</si>
  <si>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</si>
  <si>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</si>
  <si>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</si>
  <si>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</si>
  <si>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</si>
  <si>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</si>
  <si>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</si>
  <si>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</si>
  <si>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</si>
  <si>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</si>
  <si>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</si>
  <si>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</si>
  <si>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</si>
  <si>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</si>
  <si>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</si>
  <si>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</si>
  <si>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</si>
  <si>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</si>
  <si>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</si>
  <si>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</si>
  <si>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</si>
  <si>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</si>
  <si>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</si>
  <si>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</si>
  <si>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</si>
  <si>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</si>
  <si>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</si>
  <si>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</si>
  <si>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</si>
  <si>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</si>
  <si>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</si>
  <si>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</si>
  <si>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</si>
  <si>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</si>
  <si>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</si>
  <si>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</si>
  <si>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</si>
  <si>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</si>
  <si>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</si>
  <si>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</si>
  <si>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</si>
  <si>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</si>
  <si>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</si>
  <si>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</si>
  <si>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</si>
  <si>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</si>
  <si>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</si>
  <si>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</si>
  <si>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</si>
  <si>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</si>
  <si>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</si>
  <si>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</si>
  <si>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</si>
  <si>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</si>
  <si>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</si>
  <si>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</si>
  <si>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</si>
  <si>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</si>
  <si>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</si>
  <si>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</si>
  <si>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</si>
  <si>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</si>
  <si>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</si>
  <si>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</si>
  <si>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</si>
  <si>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</si>
  <si>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</si>
  <si>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</si>
  <si>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</si>
  <si>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</si>
  <si>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</si>
  <si>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</si>
  <si>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</si>
  <si>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</si>
  <si>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</si>
  <si>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</si>
  <si>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</si>
  <si>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</si>
  <si>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</si>
  <si>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</si>
  <si>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</si>
  <si>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</si>
  <si>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</si>
  <si>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</si>
  <si>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</si>
  <si>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</si>
  <si>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</si>
  <si>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</si>
  <si>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</si>
  <si>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</si>
  <si>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</si>
  <si>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</si>
  <si>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</si>
  <si>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</si>
  <si>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</si>
  <si>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</si>
  <si>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</si>
  <si>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</si>
  <si>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</si>
  <si>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</si>
  <si>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</si>
  <si>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</si>
  <si>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</si>
  <si>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</si>
  <si>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</si>
  <si>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</si>
  <si>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</si>
  <si>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</si>
  <si>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</si>
  <si>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</si>
  <si>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</si>
  <si>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</si>
  <si>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</si>
  <si>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</si>
  <si>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</si>
  <si>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</si>
  <si>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</si>
  <si>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</si>
  <si>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</si>
  <si>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</si>
  <si>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</si>
  <si>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</si>
  <si>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</si>
  <si>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</si>
  <si>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</si>
  <si>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</si>
  <si>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</si>
  <si>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</si>
  <si>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</si>
  <si>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</si>
  <si>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</si>
  <si>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</si>
  <si>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</si>
  <si>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</si>
  <si>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</si>
  <si>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</si>
  <si>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</si>
  <si>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</si>
  <si>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</si>
  <si>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</si>
  <si>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</si>
  <si>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</si>
  <si>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</si>
  <si>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</si>
  <si>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</si>
  <si>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</si>
  <si>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</si>
  <si>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</si>
  <si>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</si>
  <si>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</si>
  <si>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</si>
  <si>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</si>
  <si>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</si>
  <si>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</si>
  <si>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</si>
  <si>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</si>
  <si>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</si>
  <si>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</si>
  <si>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</si>
  <si>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</si>
  <si>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</si>
  <si>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</si>
  <si>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</si>
  <si>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</si>
  <si>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</si>
  <si>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</si>
  <si>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</si>
  <si>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</si>
  <si>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</si>
  <si>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</si>
  <si>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</si>
  <si>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</si>
  <si>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</si>
  <si>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</si>
  <si>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</si>
  <si>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</si>
  <si>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</si>
  <si>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</si>
  <si>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</si>
  <si>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</si>
  <si>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</si>
  <si>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</si>
  <si>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</si>
  <si>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</si>
  <si>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</si>
  <si>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</si>
  <si>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</si>
  <si>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</si>
  <si>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</si>
  <si>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</si>
  <si>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</si>
  <si>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</si>
  <si>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</si>
  <si>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</si>
  <si>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</si>
  <si>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</si>
  <si>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</si>
  <si>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</si>
  <si>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</si>
  <si>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</si>
  <si>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</si>
  <si>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</si>
  <si>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</si>
  <si>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</si>
  <si>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</si>
  <si>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</si>
  <si>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</si>
  <si>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</si>
  <si>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</si>
  <si>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</si>
  <si>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</si>
  <si>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</si>
  <si>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</si>
  <si>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</si>
  <si>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</si>
  <si>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</si>
  <si>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</si>
  <si>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</si>
  <si>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</si>
  <si>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</si>
  <si>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</si>
  <si>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</si>
  <si>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</si>
  <si>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</si>
  <si>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</si>
  <si>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</si>
  <si>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</si>
  <si>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</si>
  <si>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</si>
  <si>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</si>
  <si>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</si>
  <si>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</si>
  <si>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</si>
  <si>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</si>
  <si>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</si>
  <si>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</si>
  <si>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</si>
  <si>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</si>
  <si>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</si>
  <si>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</si>
  <si>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</si>
  <si>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</si>
  <si>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</si>
  <si>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</si>
  <si>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</si>
  <si>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</si>
  <si>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</si>
  <si>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</si>
  <si>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</si>
  <si>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</si>
  <si>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</si>
  <si>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</si>
  <si>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</si>
  <si>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</si>
  <si>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</si>
  <si>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</si>
  <si>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</si>
  <si>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</si>
  <si>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</si>
  <si>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</si>
  <si>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</si>
  <si>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</si>
  <si>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</si>
  <si>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</si>
  <si>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</si>
  <si>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</si>
  <si>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</si>
  <si>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</si>
  <si>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</si>
  <si>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</si>
  <si>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</si>
  <si>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</si>
  <si>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</si>
  <si>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</si>
  <si>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</si>
  <si>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</si>
  <si>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</si>
  <si>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</si>
  <si>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</si>
  <si>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</si>
  <si>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</si>
  <si>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</si>
  <si>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</si>
  <si>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</si>
  <si>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</si>
  <si>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</si>
  <si>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</si>
  <si>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</si>
  <si>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</si>
  <si>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</si>
  <si>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</si>
  <si>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</si>
  <si>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</si>
  <si>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</si>
  <si>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</si>
  <si>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</si>
  <si>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</si>
  <si>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</si>
  <si>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</si>
  <si>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</si>
  <si>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</si>
  <si>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</si>
  <si>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</si>
  <si>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</si>
  <si>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</si>
  <si>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</si>
  <si>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</si>
  <si>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</si>
  <si>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</si>
  <si>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</si>
  <si>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</si>
  <si>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</si>
  <si>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</si>
  <si>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</si>
  <si>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</si>
  <si>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</si>
  <si>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</si>
  <si>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</si>
  <si>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</si>
  <si>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</si>
  <si>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</si>
  <si>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</si>
  <si>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</si>
  <si>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</si>
  <si>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</si>
  <si>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</si>
  <si>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</si>
  <si>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</si>
  <si>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</si>
  <si>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</si>
  <si>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</si>
  <si>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</si>
  <si>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</si>
  <si>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</si>
  <si>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</si>
  <si>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</si>
  <si>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</si>
  <si>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</si>
  <si>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</si>
  <si>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</si>
  <si>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</si>
  <si>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</si>
  <si>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</si>
  <si>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</si>
  <si>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</si>
  <si>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</si>
  <si>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</si>
  <si>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</si>
  <si>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</si>
  <si>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</si>
  <si>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</si>
  <si>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</si>
  <si>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</si>
  <si>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</si>
  <si>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</si>
  <si>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</si>
  <si>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</si>
  <si>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</si>
  <si>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</si>
  <si>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</si>
  <si>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</si>
  <si>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</si>
  <si>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</si>
  <si>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</si>
  <si>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</si>
  <si>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</si>
  <si>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</si>
  <si>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</si>
  <si>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</si>
  <si>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</si>
  <si>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</si>
  <si>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</si>
  <si>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</si>
  <si>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</si>
  <si>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</si>
  <si>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</si>
  <si>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</si>
  <si>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</si>
  <si>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</si>
  <si>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</si>
  <si>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</si>
  <si>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</si>
  <si>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</si>
  <si>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</si>
  <si>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</si>
  <si>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</si>
  <si>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</si>
  <si>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</si>
  <si>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</si>
  <si>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</si>
  <si>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</si>
  <si>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</si>
  <si>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</si>
  <si>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</si>
  <si>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</si>
  <si>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</si>
  <si>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</si>
  <si>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</si>
  <si>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</si>
  <si>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</si>
  <si>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</si>
  <si>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</si>
  <si>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</si>
  <si>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</si>
  <si>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</si>
  <si>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</si>
  <si>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</si>
  <si>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</si>
  <si>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</si>
  <si>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</si>
  <si>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</si>
  <si>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</si>
  <si>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</si>
  <si>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</si>
  <si>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</si>
  <si>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</si>
  <si>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</si>
  <si>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</si>
  <si>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</si>
  <si>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</si>
  <si>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</si>
  <si>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</si>
  <si>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</si>
  <si>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</si>
  <si>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</si>
  <si>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</si>
  <si>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</si>
  <si>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</si>
  <si>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</si>
  <si>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</si>
  <si>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</si>
  <si>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</si>
  <si>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</si>
  <si>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</si>
  <si>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</si>
  <si>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</si>
  <si>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</si>
  <si>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</si>
  <si>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</si>
  <si>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</si>
  <si>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</si>
  <si>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</si>
  <si>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</si>
  <si>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</si>
  <si>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</si>
  <si>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</si>
  <si>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</si>
  <si>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</si>
  <si>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</si>
  <si>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</si>
  <si>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</si>
  <si>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</si>
  <si>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</si>
  <si>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</si>
  <si>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</si>
  <si>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</si>
  <si>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</si>
  <si>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</si>
  <si>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</si>
  <si>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</si>
  <si>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</si>
  <si>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</si>
  <si>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</si>
  <si>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</si>
  <si>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</si>
  <si>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</si>
  <si>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</si>
  <si>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</si>
  <si>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</si>
  <si>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</si>
  <si>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</si>
  <si>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</si>
  <si>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</si>
  <si>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</si>
  <si>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</si>
  <si>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</si>
  <si>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</si>
  <si>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</si>
  <si>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</si>
  <si>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</si>
  <si>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</si>
  <si>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</si>
  <si>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</si>
  <si>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</si>
  <si>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</si>
  <si>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</si>
  <si>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</si>
  <si>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</si>
  <si>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</si>
  <si>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</si>
  <si>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</si>
  <si>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</si>
  <si>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</si>
  <si>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</si>
  <si>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</si>
  <si>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</si>
  <si>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</si>
  <si>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</si>
  <si>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</si>
  <si>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</si>
  <si>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</si>
  <si>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</si>
  <si>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</si>
  <si>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</si>
  <si>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</si>
  <si>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</si>
  <si>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</si>
  <si>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</si>
  <si>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</si>
  <si>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</si>
  <si>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</si>
  <si>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</si>
  <si>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</si>
  <si>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</si>
  <si>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</si>
  <si>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</si>
  <si>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</si>
  <si>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</si>
  <si>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</si>
  <si>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</si>
  <si>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</si>
  <si>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</si>
  <si>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</si>
  <si>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</si>
  <si>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</si>
  <si>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</si>
  <si>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</si>
  <si>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</si>
  <si>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</si>
  <si>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</si>
  <si>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</si>
  <si>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</si>
  <si>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</si>
  <si>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</si>
  <si>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</si>
  <si>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</si>
  <si>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</si>
  <si>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</si>
  <si>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</si>
  <si>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</si>
  <si>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</si>
  <si>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</si>
  <si>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</si>
  <si>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</si>
  <si>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</si>
  <si>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</si>
  <si>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</si>
  <si>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</si>
  <si>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</si>
  <si>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</si>
  <si>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</si>
  <si>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</si>
  <si>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</si>
  <si>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</si>
  <si>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</si>
  <si>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</si>
  <si>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</si>
  <si>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</si>
  <si>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</si>
  <si>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</si>
  <si>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</si>
  <si>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</si>
  <si>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</si>
  <si>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</si>
  <si>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</si>
  <si>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</si>
  <si>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</si>
  <si>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</si>
  <si>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</si>
  <si>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</si>
  <si>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</si>
  <si>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</si>
  <si>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</si>
  <si>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</si>
  <si>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</si>
  <si>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</si>
  <si>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</si>
  <si>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</si>
  <si>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</si>
  <si>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</si>
  <si>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</si>
  <si>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</si>
  <si>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</si>
  <si>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</si>
  <si>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</si>
  <si>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</si>
  <si>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</si>
  <si>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</si>
  <si>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</si>
  <si>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</si>
  <si>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</si>
  <si>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</si>
  <si>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</si>
  <si>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</si>
  <si>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</si>
  <si>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</si>
  <si>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</si>
  <si>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</si>
  <si>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</si>
  <si>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</si>
  <si>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</si>
  <si>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</si>
  <si>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</si>
  <si>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site was night access issue / as USF area /team need 120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</si>
  <si>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</si>
  <si>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</si>
  <si>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</si>
  <si>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</si>
  <si>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</si>
  <si>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</si>
  <si>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 xml:space="preserve">Critical </t>
  </si>
  <si>
    <t>PCM-20251026-00000210</t>
  </si>
  <si>
    <t>5g cell down due to rectifier module faulty, rectifier module under repair arrangement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</si>
</sst>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b/>
      <sz val="11"/>
      <color theme="1"/>
      <name val="Verdana"/>
      <family val="2"/>
      <scheme val="minor"/>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0" totalsRowShown="0" headerRowDxfId="48" dataDxfId="47" headerRowBorderDxfId="45" tableBorderDxfId="46" totalsRowBorderDxfId="44">
  <autoFilter ref="A1:L22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3" totalsRowShown="0" headerRowDxfId="15" dataDxfId="14" headerRowBorderDxfId="12" tableBorderDxfId="13">
  <autoFilter ref="A1:L13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tabSelected="1" workbookViewId="0">
      <selection activeCell="J8" sqref="J8"/>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293.2756633101817</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12.780674884255859</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45956.224089236108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45956.224089236108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45956.224089236108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45956.224089236108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45956.224089236108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45956.224089236108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45956.224089236108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45956.224089236108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45956.224089236108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45956.224089236108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45956.224089236108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45956.224089236108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45956.224089236108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45956.224089236108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45956.224089236108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45956.224089236108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45956.224089236108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45956.224089236108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45956.224089236108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45956.224089236108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45956.224089236108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45956.224089236108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45956.224089236108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45956.224089236108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45956.224089236108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45956.224089236108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45956.224089236108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45956.224089236108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45956.224089236108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45956.224089236108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45956.224089236108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45956.224089236108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45956.224089236108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45956.224089236108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45956.224089236108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45956.224089236108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45956.224089236108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45956.224089236108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45956.224089236108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45956.224089236108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45956.224089236108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45956.224089236108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45956.224089236108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45956.224089236108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45956.224089236108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45956.224089236108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45956.224089236108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45956.224089236108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45956.224089236108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45956.224089236108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45956.224089236108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45956.224089236108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45956.224089236108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45956.224089236108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45956.224089236108</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45956.224089236108</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6C31DD94-9701-4ECB-A6DE-A05BC369A8AC}"/>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A5" sqref="A5:XFD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131.22425127314636</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11.728313773142872</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45956.224089236108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45956.224089236108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45956.224089236108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45956.224089236108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45956.224089236108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45956.224089236108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45956.224089236108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45956.224089236108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45956.224089236108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45956.224089236108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45956.224089236108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45956.224089236108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45956.224089236108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45956.224089236108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45956.224089236108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45956.224089236108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45956.224089236108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45956.224089236108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45956.224089236108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45956.224089236108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45956.224089236108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45956.224089236108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45956.224089236108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45956.224089236108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45956.224089236108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45956.224089236108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45956.224089236108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45956.224089236108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45956.224089236108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45956.224089236108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45956.224089236108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45956.224089236108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45956.224089236108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45956.224089236108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45956.224089236108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45956.224089236108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45956.224089236108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45956.224089236108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45956.224089236108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45956.224089236108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45956.224089236108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45956.224089236108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45956.224089236108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45956.224089236108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45956.224089236108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45956.224089236108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45956.224089236108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45956.224089236108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45956.224089236108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45956.224089236108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45956.224089236108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45956.224089236108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45956.224089236108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45956.224089236108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45956.224089236108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45956.224089236108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45956.224089236108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45956.224089236108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45956.224089236108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45956.224089236108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45956.224089236108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45956.224089236108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45956.224089236108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45956.224089236108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45956.224089236108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45956.224089236108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45956.224089236108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45956.224089236108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45956.224089236108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45956.224089236108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45956.224089236108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45956.224089236108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45956.224089236108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45956.224089236108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45956.224089236108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45956.224089236108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45956.224089236108</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45956.224089236108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45956.224089236108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45956.224089236108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45956.224089236108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45956.224089236108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45956.224089236108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45956.224089236108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45956.224089236108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45956.224089236108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45956.224089236108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45956.224089236108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45956.224089236108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45956.224089236108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45956.224089236108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45956.224089236108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45956.224089236108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45956.224089236108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45956.224089236108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45956.224089236108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45956.224089236108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45956.224089236108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45956.224089236108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45956.224089236108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45956.224089236108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45956.224089236108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45956.224089236108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45956.224089236108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45956.224089236108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45956.224089236108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45956.224089236108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45956.224089236108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45956.224089236108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45956.224089236108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45956.224089236108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45956.224089236108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45956.224089236108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45956.224089236108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45956.224089236108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45956.224089236108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45956.224089236108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45956.224089236108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45956.224089236108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45956.224089236108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45956.224089236108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45956.224089236108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45956.224089236108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45956.224089236108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45956.224089236108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45956.224089236108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45956.224089236108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45956.224089236108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45956.224089236108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45956.224089236108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45956.224089236108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45956.224089236108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45956.224089236108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45956.224089236108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45956.224089236108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45956.224089236108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45956.224089236108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45956.224089236108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45956.224089236108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45956.224089236108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45956.224089236108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45956.224089236108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45956.224089236108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45956.224089236108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45956.224089236108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45956.224089236108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45956.224089236108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45956.224089236108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45956.224089236108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45956.224089236108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45956.224089236108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45956.224089236108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45956.224089236108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45956.224089236108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45956.224089236108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45956.224089236108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45956.224089236108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45956.224089236108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45956.224089236108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45956.224089236108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45956.224089236108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45956.224089236108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45956.224089236108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45956.224089236108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45956.224089236108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45956.224089236108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45956.224089236108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45956.224089236108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45956.224089236108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45956.224089236108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45956.224089236108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45956.224089236108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45956.224089236108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45956.224089236108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45956.224089236108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45956.224089236108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45956.224089236108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45956.224089236108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45956.224089236108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45956.224089236108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45956.224089236108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45956.224089236108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45956.224089236108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45956.224089236108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45956.224089236108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45956.224089236108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45956.224089236108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45956.224089236108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45956.224089236108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45956.224089236108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45956.224089236108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45956.224089236108</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45956.224089236108</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45956.224089236108</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45956.224089236108</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45956.224089236108</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45956.224089236108</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45956.224089236108</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45956.224089236108</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45956.224089236108</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45956.224089236108</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45956.224089236108</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45956.224089236108</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45956.224089236108</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45956.224089236108</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45956.224089236108</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45956.224089236108</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45956.224089236108</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45956.224089236108</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45956.224089236108</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45956.224089236108</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45956.224089236108</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45956.224089236108</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45956.224089236108</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45956.224089236108</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45956.224089236108</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45956.224089236108</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45956.224089236108</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45956.224089236108</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45956.224089236108</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45956.224089236108</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D2" sqref="D2:D9"/>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45956.224089236108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45956.224089236108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45956.224089236108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45956.224089236108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45956.224089236108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45956.224089236108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45956.224089236108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45956.224089236108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45956.224089236108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45956.224089236108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45956.224089236108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45956.224089236108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45956.224089236108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45956.224089236108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45956.224089236108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45956.224089236108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45956.224089236108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45956.224089236108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45956.224089236108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45956.224089236108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45956.224089236108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45956.224089236108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45956.224089236108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45956.224089236108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45956.224089236108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45956.224089236108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45956.224089236108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45956.224089236108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45956.224089236108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45956.224089236108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45956.224089236108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45956.224089236108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45956.224089236108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45956.224089236108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45956.224089236108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45956.224089236108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45956.224089236108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45956.224089236108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45956.224089236108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45956.224089236108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45956.224089236108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45956.224089236108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45956.224089236108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45956.224089236108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45956.224089236108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45956.224089236108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45956.224089236108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45956.224089236108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45956.224089236108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45956.224089236108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45956.224089236108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45956.224089236108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45956.224089236108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45956.224089236108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45956.224089236108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45956.224089236108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45956.224089236108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45956.224089236108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45956.224089236108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45956.224089236108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45956.224089236108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45956.224089236108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45956.224089236108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45956.224089236108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45956.224089236108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45956.224089236108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45956.224089236108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45956.224089236108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45956.224089236108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45956.224089236108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45956.224089236108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45956.224089236108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45956.224089236108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45956.224089236108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45956.224089236108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45956.224089236108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45956.224089236108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45956.224089236108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45956.224089236108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45956.224089236108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45956.224089236108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45956.224089236108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45956.224089236108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45956.224089236108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45956.224089236108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45956.224089236108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45956.224089236108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45956.224089236108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45956.224089236108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45956.224089236108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45956.224089236108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45956.224089236108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45956.224089236108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45956.224089236108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45956.224089236108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45956.224089236108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45956.224089236108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45956.224089236108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45956.224089236108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45956.224089236108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45956.224089236108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45956.224089236108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45956.224089236108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45956.224089236108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45956.224089236108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45956.224089236108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45956.224089236108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45956.224089236108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45956.224089236108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45956.224089236108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45956.224089236108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45956.224089236108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45956.224089236108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45956.224089236108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45956.224089236108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45956.224089236108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45956.224089236108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45956.224089236108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45956.224089236108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45956.224089236108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45956.224089236108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45956.224089236108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45956.224089236108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45956.224089236108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45956.224089236108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45956.224089236108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45956.224089236108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45956.224089236108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45956.224089236108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45956.224089236108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45956.224089236108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45956.224089236108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45956.224089236108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45956.224089236108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45956.224089236108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45956.224089236108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45956.224089236108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45956.224089236108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45956.224089236108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45956.224089236108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45956.224089236108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45956.224089236108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45956.224089236108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45956.224089236108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45956.224089236108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45956.224089236108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45956.224089236108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45956.224089236108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45956.224089236108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45956.224089236108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45956.224089236108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45956.224089236108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45956.224089236108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45956.224089236108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45956.224089236108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45956.224089236108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45956.224089236108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45956.224089236108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45956.224089236108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45956.224089236108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45956.224089236108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45956.224089236108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45956.224089236108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45956.224089236108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45956.224089236108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45956.224089236108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45956.224089236108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45956.224089236108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45956.224089236108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45956.224089236108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45956.224089236108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45956.224089236108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45956.224089236108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45956.224089236108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45956.224089236108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45956.224089236108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45956.224089236108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45956.224089236108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45956.224089236108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45956.224089236108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45956.224089236108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45956.224089236108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45956.224089236108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45956.224089236108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45956.224089236108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45956.224089236108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45956.224089236108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45956.224089236108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45956.224089236108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45956.224089236108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45956.224089236108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45956.224089236108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45956.224089236108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45956.224089236108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45956.224089236108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45956.224089236108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45956.224089236108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45956.224089236108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45956.224089236108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45956.224089236108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45956.224089236108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45956.224089236108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45956.224089236108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45956.224089236108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45956.224089236108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45956.224089236108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45956.224089236108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45956.224089236108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45956.224089236108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45956.224089236108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45956.224089236108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45956.224089236108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45956.224089236108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45956.224089236108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45956.224089236108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45956.224089236108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45956.224089236108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45956.224089236108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45956.224089236108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45956.224089236108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45956.224089236108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45956.224089236108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45956.224089236108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45956.224089236108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45956.224089236108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45956.224089236108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45956.224089236108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45956.224089236108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45956.224089236108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45956.224089236108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45956.224089236108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45956.224089236108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45956.224089236108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45956.224089236108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45956.224089236108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45956.224089236108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45956.224089236108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45956.224089236108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45956.224089236108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45956.224089236108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45956.224089236108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45956.224089236108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45956.224089236108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45956.224089236108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45956.224089236108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45956.224089236108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45956.224089236108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45956.224089236108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45956.224089236108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45956.224089236108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45956.224089236108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45956.224089236108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45956.224089236108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45956.224089236108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45956.224089236108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45956.224089236108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45956.224089236108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45956.224089236108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45956.224089236108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45956.224089236108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45956.224089236108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45956.224089236108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45956.224089236108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45956.224089236108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45956.224089236108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45956.224089236108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45956.224089236108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45956.224089236108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45956.224089236108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45956.224089236108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45956.224089236108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45956.224089236108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45956.224089236108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45956.224089236108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45956.224089236108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45956.224089236108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45956.224089236108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45956.224089236108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45956.224089236108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45956.224089236108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45956.224089236108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45956.224089236108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45956.224089236108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45956.224089236108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45956.224089236108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45956.224089236108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45956.224089236108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45956.224089236108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45956.224089236108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45956.224089236108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45956.224089236108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45956.224089236108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45956.224089236108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45956.224089236108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45956.224089236108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45956.224089236108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45956.224089236108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45956.224089236108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45956.224089236108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45956.224089236108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45956.224089236108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45956.224089236108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45956.224089236108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45956.224089236108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45956.224089236108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45956.224089236108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45956.224089236108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45956.224089236108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45956.224089236108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45956.224089236108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45956.224089236108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45956.224089236108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45956.224089236108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45956.224089236108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45956.224089236108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45956.224089236108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45956.224089236108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45956.224089236108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45956.224089236108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45956.224089236108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45956.224089236108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45956.224089236108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45956.224089236108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45956.224089236108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45956.224089236108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45956.224089236108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45956.224089236108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45956.224089236108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45956.224089236108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45956.224089236108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45956.224089236108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45956.224089236108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45956.224089236108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45956.224089236108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45956.224089236108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45956.224089236108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45956.224089236108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45956.224089236108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45956.224089236108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45956.224089236108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45956.224089236108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45956.224089236108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45956.224089236108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45956.224089236108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45956.224089236108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45956.224089236108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45956.224089236108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45956.224089236108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45956.224089236108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45956.224089236108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45956.224089236108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45956.224089236108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45956.224089236108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45956.224089236108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45956.224089236108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45956.224089236108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45956.224089236108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45956.224089236108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45956.224089236108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45956.224089236108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45956.224089236108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45956.224089236108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45956.224089236108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45956.224089236108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45956.224089236108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45956.224089236108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45956.224089236108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45956.224089236108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45956.224089236108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45956.224089236108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45956.224089236108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45956.224089236108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45956.224089236108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45956.224089236108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45956.224089236108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45956.224089236108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45956.224089236108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45956.224089236108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45956.224089236108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45956.224089236108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45956.224089236108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45956.224089236108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45956.224089236108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45956.224089236108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45956.224089236108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45956.224089236108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45956.224089236108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45956.224089236108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45956.224089236108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45956.224089236108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45956.224089236108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45956.224089236108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45956.224089236108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45956.224089236108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45956.224089236108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45956.224089236108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45956.224089236108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45956.224089236108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45956.224089236108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45956.224089236108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45956.224089236108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45956.224089236108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45956.224089236108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45956.224089236108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45956.224089236108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45956.224089236108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45956.224089236108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45956.224089236108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45956.224089236108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45956.224089236108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45956.224089236108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45956.224089236108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45956.224089236108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45956.224089236108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45956.224089236108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45956.224089236108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45956.224089236108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45956.224089236108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45956.224089236108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45956.224089236108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45956.224089236108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45956.224089236108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45956.224089236108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45956.224089236108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45956.224089236108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45956.224089236108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45956.224089236108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45956.224089236108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45956.224089236108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45956.224089236108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45956.224089236108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45956.224089236108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45956.224089236108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45956.224089236108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45956.224089236108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45956.224089236108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45956.224089236108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45956.224089236108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45956.224089236108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45956.224089236108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45956.224089236108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45956.224089236108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45956.224089236108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45956.224089236108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45956.224089236108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45956.224089236108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45956.224089236108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45956.224089236108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45956.224089236108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45956.224089236108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45956.224089236108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45956.224089236108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45956.224089236108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45956.224089236108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45956.224089236108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45956.224089236108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45956.224089236108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45956.224089236108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45956.224089236108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45956.224089236108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45956.224089236108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45956.224089236108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45956.224089236108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45956.224089236108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45956.224089236108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45956.224089236108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45956.224089236108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45956.224089236108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45956.224089236108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45956.224089236108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45956.224089236108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45956.224089236108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45956.224089236108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45956.224089236108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45956.224089236108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45956.224089236108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45956.224089236108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45956.224089236108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45956.224089236108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45956.224089236108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45956.224089236108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45956.224089236108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45956.224089236108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45956.224089236108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45956.224089236108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45956.224089236108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45956.224089236108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45956.224089236108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45956.224089236108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45956.224089236108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45956.224089236108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45956.224089236108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45956.224089236108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45956.224089236108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45956.224089236108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45956.224089236108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45956.224089236108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45956.224089236108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45956.224089236108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45956.224089236108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45956.224089236108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45956.224089236108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45956.224089236108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45956.224089236108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45956.224089236108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45956.224089236108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45956.224089236108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45956.224089236108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45956.224089236108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45956.224089236108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45956.224089236108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45956.224089236108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45956.224089236108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45956.224089236108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45956.224089236108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45956.224089236108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45956.224089236108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45956.224089236108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45956.224089236108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45956.224089236108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45956.224089236108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45956.224089236108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45956.224089236108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45956.224089236108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45956.224089236108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45956.224089236108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45956.224089236108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45956.224089236108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45956.224089236108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45956.224089236108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45956.224089236108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45956.224089236108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45956.224089236108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45956.224089236108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45956.224089236108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45956.224089236108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45956.224089236108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45956.224089236108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45956.224089236108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45956.224089236108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45956.224089236108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45956.224089236108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45956.224089236108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45956.224089236108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45956.224089236108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45956.224089236108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45956.224089236108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45956.224089236108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45956.224089236108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45956.224089236108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45956.224089236108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45956.224089236108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45956.224089236108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45956.224089236108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45956.224089236108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45956.224089236108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45956.224089236108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45956.224089236108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45956.224089236108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45956.224089236108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45956.224089236108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45956.224089236108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45956.224089236108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45956.224089236108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45956.224089236108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45956.224089236108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45956.224089236108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45956.224089236108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45956.224089236108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45956.224089236108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45956.224089236108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45956.224089236108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45956.224089236108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45956.224089236108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45956.224089236108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45956.224089236108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45956.224089236108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45956.224089236108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45956.224089236108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45956.224089236108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45956.224089236108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45956.224089236108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45956.224089236108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45956.224089236108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45956.224089236108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45956.224089236108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45956.224089236108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45956.224089236108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45956.224089236108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45956.224089236108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45956.224089236108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45956.224089236108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45956.224089236108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45956.224089236108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45956.224089236108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45956.224089236108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45956.224089236108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45956.224089236108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45956.224089236108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45956.224089236108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45956.224089236108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45956.224089236108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45956.224089236108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45956.224089236108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45956.224089236108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45956.224089236108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45956.224089236108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45956.224089236108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45956.224089236108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45956.224089236108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45956.224089236108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45956.224089236108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45956.224089236108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45956.224089236108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45956.224089236108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45956.224089236108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45956.224089236108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45956.224089236108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45956.224089236108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45956.224089236108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45956.224089236108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45956.224089236108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45956.224089236108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45956.224089236108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45956.224089236108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45956.224089236108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45956.224089236108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45956.224089236108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45956.224089236108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45956.224089236108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45956.224089236108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45956.224089236108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45956.224089236108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45956.224089236108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45956.224089236108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45956.224089236108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45956.224089236108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45956.224089236108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45956.224089236108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45956.224089236108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45956.224089236108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45956.224089236108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45956.224089236108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45956.224089236108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45956.224089236108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45956.224089236108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45956.224089236108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45956.224089236108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45956.224089236108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45956.224089236108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45956.224089236108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45956.224089236108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45956.224089236108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45956.224089236108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45956.224089236108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45956.224089236108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45956.224089236108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45956.224089236108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45956.224089236108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45956.224089236108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45956.224089236108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45956.224089236108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45956.224089236108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45956.224089236108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45956.224089236108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45956.224089236108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45956.224089236108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45956.224089236108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45956.224089236108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45956.224089236108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45956.224089236108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45956.224089236108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45956.224089236108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45956.224089236108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45956.224089236108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45956.224089236108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45956.224089236108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45956.224089236108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45956.224089236108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45956.224089236108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45956.224089236108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45956.224089236108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45956.224089236108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45956.224089236108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45956.224089236108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45956.224089236108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45956.224089236108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45956.224089236108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45956.224089236108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45956.224089236108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45956.224089236108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45956.224089236108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45956.224089236108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45956.224089236108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45956.224089236108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45956.224089236108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45956.224089236108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45956.224089236108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45956.224089236108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45956.224089236108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45956.224089236108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45956.224089236108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45956.224089236108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45956.224089236108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45956.224089236108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45956.224089236108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45956.224089236108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45956.224089236108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45956.224089236108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45956.224089236108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45956.224089236108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45956.224089236108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45956.224089236108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45956.224089236108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45956.224089236108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45956.224089236108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45956.224089236108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45956.224089236108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45956.224089236108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45956.224089236108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45956.224089236108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45956.224089236108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45956.224089236108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45956.224089236108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45956.224089236108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45956.224089236108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45956.224089236108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45956.224089236108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45956.224089236108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45956.224089236108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45956.224089236108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45956.224089236108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45956.224089236108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45956.224089236108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45956.224089236108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45956.224089236108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45956.224089236108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45956.224089236108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45956.224089236108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45956.224089236108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45956.224089236108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45956.224089236108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45956.224089236108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45956.224089236108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45956.224089236108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45956.224089236108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45956.224089236108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45956.224089236108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45956.224089236108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45956.224089236108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45956.224089236108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45956.224089236108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45956.224089236108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45956.224089236108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45956.224089236108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45956.224089236108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45956.224089236108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45956.224089236108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45956.224089236108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45956.224089236108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45956.224089236108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45956.224089236108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45956.224089236108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45956.224089236108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45956.224089236108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45956.224089236108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45956.224089236108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45956.224089236108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45956.224089236108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45956.224089236108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45956.224089236108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45956.224089236108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45956.224089236108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45956.224089236108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45956.224089236108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45956.224089236108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45956.224089236108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45956.224089236108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45956.224089236108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45956.224089236108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45956.224089236108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45956.224089236108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45956.224089236108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45956.224089236108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45956.224089236108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45956.224089236108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45956.224089236108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45956.224089236108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45956.224089236108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45956.224089236108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45956.224089236108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45956.224089236108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45956.224089236108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45956.224089236108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45956.224089236108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45956.224089236108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45956.224089236108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45956.224089236108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45956.224089236108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45956.224089236108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45956.224089236108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45956.224089236108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45956.224089236108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45956.224089236108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45956.224089236108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45956.224089236108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45956.224089236108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45956.224089236108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45956.224089236108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45956.224089236108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45956.224089236108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45956.224089236108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45956.224089236108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45956.224089236108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45956.224089236108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45956.224089236108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45956.224089236108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45956.224089236108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45956.224089236108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45956.224089236108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45956.224089236108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45956.224089236108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45956.224089236108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45956.224089236108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45956.224089236108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45956.224089236108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45956.224089236108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45956.224089236108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45956.224089236108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45956.224089236108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45956.224089236108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45956.224089236108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45956.224089236108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45956.224089236108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45956.224089236108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45956.224089236108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45956.224089236108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45956.224089236108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45956.224089236108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45956.224089236108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45956.224089236108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45956.224089236108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45956.224089236108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45956.224089236108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45956.224089236108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45956.224089236108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45956.224089236108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45956.224089236108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45956.224089236108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45956.224089236108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45956.224089236108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45956.224089236108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45956.224089236108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45956.224089236108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45956.224089236108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45956.224089236108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45956.224089236108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45956.224089236108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45956.224089236108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45956.224089236108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45956.224089236108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45956.224089236108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45956.224089236108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45956.224089236108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45956.224089236108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45956.224089236108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45956.224089236108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45956.224089236108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45956.224089236108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45956.224089236108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45956.224089236108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45956.224089236108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45956.224089236108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45956.224089236108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45956.224089236108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45956.224089236108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45956.224089236108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45956.224089236108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45956.224089236108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45956.224089236108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45956.224089236108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45956.224089236108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45956.224089236108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45956.224089236108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45956.224089236108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45956.224089236108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45956.224089236108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45956.224089236108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45956.224089236108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45956.224089236108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45956.224089236108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45956.224089236108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45956.224089236108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45956.224089236108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45956.224089236108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45956.224089236108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45956.224089236108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45956.224089236108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45956.224089236108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45956.224089236108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45956.224089236108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45956.224089236108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45956.224089236108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45956.224089236108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45956.224089236108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45956.224089236108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45956.224089236108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45956.224089236108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45956.224089236108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45956.224089236108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45956.224089236108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45956.224089236108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45956.224089236108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45956.224089236108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45956.224089236108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45956.224089236108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45956.224089236108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45956.224089236108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45956.224089236108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45956.224089236108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45956.224089236108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45956.224089236108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45956.224089236108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45956.224089236108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45956.224089236108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45956.224089236108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45956.224089236108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45956.224089236108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45956.224089236108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45956.224089236108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45956.224089236108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45956.224089236108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45956.224089236108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45956.224089236108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45956.224089236108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45956.224089236108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45956.224089236108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45956.224089236108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45956.224089236108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45956.224089236108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45956.224089236108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45956.224089236108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45956.224089236108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45956.224089236108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45956.224089236108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45956.224089236108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45956.224089236108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45956.224089236108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45956.224089236108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45956.224089236108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45956.224089236108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45956.224089236108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45956.224089236108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45956.224089236108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45956.224089236108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45956.224089236108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45956.224089236108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45956.224089236108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45956.224089236108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45956.224089236108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45956.224089236108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45956.224089236108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45956.224089236108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45956.224089236108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45956.224089236108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45956.224089236108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45956.224089236108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45956.224089236108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45956.224089236108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45956.224089236108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45956.224089236108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45956.224089236108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45956.224089236108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45956.224089236108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45956.224089236108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45956.224089236108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45956.224089236108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45956.224089236108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45956.224089236108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45956.224089236108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45956.224089236108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45956.224089236108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45956.224089236108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45956.224089236108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45956.224089236108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45956.224089236108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45956.224089236108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45956.224089236108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45956.224089236108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45956.224089236108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45956.224089236108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45956.224089236108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45956.224089236108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45956.224089236108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45956.224089236108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45956.224089236108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45956.224089236108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45956.224089236108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45956.224089236108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45956.224089236108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45956.224089236108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45956.224089236108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45956.224089236108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45956.224089236108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45956.224089236108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45956.224089236108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45956.224089236108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45956.224089236108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45956.224089236108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45956.224089236108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45956.224089236108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45956.224089236108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45956.224089236108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45956.224089236108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45956.224089236108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45956.224089236108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45956.224089236108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45956.224089236108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45956.224089236108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45956.224089236108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45956.224089236108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45956.224089236108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45956.224089236108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45956.224089236108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45956.224089236108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45956.224089236108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45956.224089236108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45956.224089236108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45956.224089236108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45956.224089236108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45956.224089236108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45956.224089236108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45956.224089236108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45956.224089236108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45956.224089236108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45956.224089236108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45956.224089236108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45956.224089236108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45956.224089236108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45956.224089236108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45956.224089236108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45956.224089236108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45956.224089236108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45956.224089236108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45956.224089236108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45956.224089236108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45956.224089236108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45956.224089236108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45956.224089236108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45956.224089236108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45956.224089236108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45956.224089236108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45956.224089236108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45956.224089236108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45956.224089236108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45956.224089236108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45956.224089236108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45956.224089236108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45956.224089236108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45956.224089236108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45956.224089236108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45956.224089236108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45956.224089236108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45956.224089236108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45956.224089236108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45956.224089236108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45956.224089236108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45956.224089236108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45956.224089236108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45956.224089236108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45956.224089236108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45956.224089236108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45956.224089236108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45956.224089236108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45956.224089236108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45956.224089236108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45956.224089236108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45956.224089236108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45956.224089236108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45956.224089236108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45956.224089236108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45956.224089236108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45956.224089236108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45956.224089236108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45956.224089236108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45956.224089236108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45956.224089236108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45956.224089236108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45956.224089236108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45956.224089236108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45956.224089236108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45956.224089236108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45956.224089236108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45956.224089236108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45956.224089236108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45956.224089236108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45956.224089236108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45956.224089236108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45956.224089236108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45956.224089236108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45956.224089236108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45956.224089236108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45956.224089236108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45956.224089236108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45956.224089236108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45956.224089236108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45956.224089236108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45956.224089236108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45956.224089236108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45956.224089236108</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45956.224089236108</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45956.224089236108</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0"/>
  <sheetViews>
    <sheetView topLeftCell="F1" workbookViewId="0">
      <selection activeCell="K9" sqref="K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252.74337164351164</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2.5893670138830203</v>
      </c>
      <c r="H3" s="123">
        <v>45953.546631944446</v>
      </c>
      <c r="I3" s="99" t="str">
        <f>IFERROR(VLOOKUP(D3,DB!A:F,6,0),"")</f>
        <v>SCECO</v>
      </c>
      <c r="J3" s="99" t="str">
        <f>IFERROR(VLOOKUP(D3,DB!A:G,7,0),"")</f>
        <v>Dead</v>
      </c>
      <c r="K3" s="125" t="s">
        <v>39089</v>
      </c>
      <c r="L3" s="121" t="str">
        <f>IFERROR(VLOOKUP(D3,DB!A:I,9,0),"")</f>
        <v>Latis</v>
      </c>
    </row>
    <row r="4" spans="1:16" ht="15" customHeight="1">
      <c r="A4" s="94" t="s">
        <v>39090</v>
      </c>
      <c r="B4" s="94" t="str">
        <f>IFERROR(VLOOKUP(D4,DB!A:K,11,0),"")</f>
        <v>R4</v>
      </c>
      <c r="C4" s="120">
        <v>1</v>
      </c>
      <c r="D4" s="94" t="s">
        <v>36111</v>
      </c>
      <c r="E4" s="98" t="s">
        <v>38998</v>
      </c>
      <c r="F4" s="123">
        <v>45955.738356481481</v>
      </c>
      <c r="G4" s="124">
        <f ca="1">IFERROR(NOW()-F4,"")</f>
        <v>0.48573275462695165</v>
      </c>
      <c r="H4" s="123">
        <v>45955.732800925929</v>
      </c>
      <c r="I4" s="99" t="str">
        <f>IFERROR(VLOOKUP(D4,DB!A:F,6,0),"")</f>
        <v>Generator-SG</v>
      </c>
      <c r="J4" s="99" t="str">
        <f>IFERROR(VLOOKUP(D4,DB!A:G,7,0),"")</f>
        <v>No BB Shifted</v>
      </c>
      <c r="K4" s="125" t="s">
        <v>39091</v>
      </c>
      <c r="L4" s="121" t="str">
        <f>IFERROR(VLOOKUP(D4,DB!A:I,9,0),"")</f>
        <v>Latis</v>
      </c>
    </row>
    <row r="5" spans="1:16" ht="15" customHeight="1">
      <c r="A5" s="119"/>
      <c r="B5" s="119" t="str">
        <f>IFERROR(VLOOKUP(D5,DB!A:K,11,0),"")</f>
        <v/>
      </c>
      <c r="C5" s="120"/>
      <c r="D5" s="94"/>
      <c r="E5" s="98"/>
      <c r="F5" s="123"/>
      <c r="G5" s="124">
        <f ca="1">IFERROR(NOW()-F5,"")</f>
        <v>45956.224089236108</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45956.224089236108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45956.224089236108</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45956.224089236108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45956.224089236108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45956.224089236108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122"/>
      <c r="F11" s="123"/>
      <c r="G11" s="124">
        <f ca="1">IFERROR(NOW()-F11,"")</f>
        <v>45956.224089236108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45956.224089236108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45956.224089236108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45956.224089236108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45956.224089236108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45956.224089236108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45956.224089236108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45956.224089236108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45956.224089236108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45956.224089236108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45956.224089236108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45956.224089236108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45956.224089236108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45956.224089236108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45956.224089236108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45956.224089236108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45956.224089236108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45956.224089236108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45956.224089236108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45956.224089236108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45956.224089236108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45956.224089236108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45956.224089236108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45956.224089236108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45956.224089236108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45956.224089236108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45956.224089236108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45956.224089236108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45956.224089236108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45956.224089236108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45956.224089236108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45956.224089236108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45956.224089236108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45956.224089236108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45956.224089236108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45956.224089236108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45956.224089236108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45956.224089236108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45956.224089236108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45956.224089236108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45956.224089236108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45956.224089236108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45956.224089236108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45956.224089236108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45956.224089236108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45956.224089236108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45956.224089236108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45956.224089236108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45956.224089236108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45956.224089236108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45956.224089236108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45956.224089236108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45956.224089236108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45956.224089236108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45956.224089236108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45956.224089236108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45956.224089236108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45956.224089236108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45956.224089236108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45956.224089236108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45956.224089236108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45956.224089236108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45956.224089236108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45956.224089236108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45956.224089236108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45956.224089236108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45956.224089236108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45956.224089236108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45956.224089236108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45956.224089236108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45956.224089236108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45956.224089236108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45956.224089236108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45956.224089236108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45956.224089236108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45956.224089236108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45956.224089236108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45956.224089236108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45956.224089236108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45956.224089236108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45956.224089236108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45956.224089236108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45956.224089236108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45956.224089236108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45956.224089236108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45956.224089236108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45956.224089236108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45956.224089236108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45956.224089236108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45956.224089236108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45956.224089236108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45956.224089236108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45956.224089236108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45956.224089236108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45956.224089236108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45956.224089236108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45956.224089236108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45956.224089236108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45956.224089236108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45956.224089236108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45956.224089236108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45956.224089236108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45956.224089236108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45956.224089236108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45956.224089236108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45956.224089236108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45956.224089236108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45956.224089236108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45956.224089236108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45956.224089236108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45956.224089236108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45956.224089236108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45956.224089236108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45956.224089236108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45956.224089236108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45956.224089236108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45956.224089236108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45956.224089236108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45956.224089236108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45956.224089236108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45956.224089236108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45956.224089236108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45956.224089236108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45956.224089236108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45956.224089236108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45956.224089236108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45956.224089236108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45956.224089236108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45956.224089236108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45956.224089236108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45956.224089236108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45956.224089236108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45956.224089236108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45956.224089236108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45956.224089236108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45956.224089236108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45956.224089236108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45956.224089236108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45956.224089236108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45956.224089236108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45956.224089236108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45956.224089236108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45956.224089236108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45956.224089236108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45956.224089236108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45956.224089236108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45956.224089236108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45956.224089236108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45956.224089236108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45956.224089236108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45956.224089236108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45956.224089236108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45956.224089236108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45956.224089236108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45956.224089236108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45956.224089236108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45956.224089236108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45956.224089236108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45956.224089236108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45956.224089236108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45956.224089236108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45956.224089236108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45956.224089236108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45956.224089236108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45956.224089236108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45956.224089236108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45956.224089236108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45956.224089236108</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45956.224089236108</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45956.224089236108</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45956.224089236108</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45956.224089236108</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45956.224089236108</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45956.224089236108</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45956.224089236108</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45956.224089236108</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45956.224089236108</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45956.224089236108</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45956.224089236108</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45956.224089236108</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45956.224089236108</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45956.224089236108</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45956.224089236108</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45956.224089236108</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45956.224089236108</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45956.224089236108</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45956.224089236108</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45956.224089236108</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45956.224089236108</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45956.224089236108</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45956.224089236108</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45956.224089236108</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45956.224089236108</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45956.224089236108</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45956.224089236108</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45956.224089236108</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45956.224089236108</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45956.224089236108</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45956.224089236108</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45956.224089236108</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45956.224089236108</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45956.224089236108</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45956.224089236108</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45956.224089236108</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45956.224089236108</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45956.224089236108</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45956.224089236108</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45956.224089236108</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45956.224089236108</v>
      </c>
      <c r="H219" s="123"/>
      <c r="I219" s="119" t="str">
        <f>IFERROR(VLOOKUP(D219,DB!A:F,6,0),"")</f>
        <v/>
      </c>
      <c r="J219" s="119" t="str">
        <f>IFERROR(VLOOKUP(D219,DB!A:G,7,0),"")</f>
        <v/>
      </c>
      <c r="K219" s="125"/>
      <c r="L219" s="121" t="str">
        <f>IFERROR(VLOOKUP(D219,DB!A:I,9,0),"")</f>
        <v/>
      </c>
    </row>
    <row r="220" spans="1:12" ht="15" customHeight="1">
      <c r="A220" s="126"/>
      <c r="B220" s="126" t="str">
        <f>IFERROR(VLOOKUP(D220,DB!A:K,11,0),"")</f>
        <v/>
      </c>
      <c r="C220" s="127"/>
      <c r="D220" s="128"/>
      <c r="E220" s="129"/>
      <c r="F220" s="130"/>
      <c r="G220" s="131">
        <f ca="1">IFERROR(NOW()-F220,"")</f>
        <v>45956.224089236108</v>
      </c>
      <c r="H220" s="130"/>
      <c r="I220" s="126" t="str">
        <f>IFERROR(VLOOKUP(D220,DB!A:F,6,0),"")</f>
        <v/>
      </c>
      <c r="J220" s="126" t="str">
        <f>IFERROR(VLOOKUP(D220,DB!A:G,7,0),"")</f>
        <v/>
      </c>
      <c r="K220" s="132"/>
      <c r="L220" s="128" t="str">
        <f>IFERROR(VLOOKUP(D220,DB!A:I,9,0),"")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64.392029050919518</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39079</v>
      </c>
      <c r="F3" s="38">
        <v>45926.188877314817</v>
      </c>
      <c r="G3" s="144">
        <f t="shared" ref="G3" ca="1" si="0">IFERROR(NOW()-F3,"")</f>
        <v>30.035211921291193</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39079</v>
      </c>
      <c r="F4" s="153">
        <v>45948.661111111112</v>
      </c>
      <c r="G4" s="154">
        <f ca="1">IFERROR(NOW()-F4,"")</f>
        <v>7.5629781249954249</v>
      </c>
      <c r="H4" s="153">
        <v>45948.661111111112</v>
      </c>
      <c r="I4" s="152" t="str">
        <f>IFERROR(VLOOKUP(D4,DB!A:F,6,0),"")</f>
        <v>SCECO</v>
      </c>
      <c r="J4" s="152" t="str">
        <f>IFERROR(VLOOKUP(D4,DB!A:G,7,0),"")</f>
        <v>Dead</v>
      </c>
      <c r="K4" s="152" t="s">
        <v>39097</v>
      </c>
      <c r="L4" s="152" t="str">
        <f>IFERROR(VLOOKUP(D4,DB!A:I,9,0),"")</f>
        <v>Latis</v>
      </c>
    </row>
    <row r="5" spans="1:13" ht="15">
      <c r="A5" s="152"/>
      <c r="B5" s="152" t="str">
        <f>IFERROR(VLOOKUP(D5,DB!A:K,11,0),"")</f>
        <v>R5</v>
      </c>
      <c r="C5" s="152"/>
      <c r="D5" s="152" t="s">
        <v>13007</v>
      </c>
      <c r="E5" s="152" t="s">
        <v>39098</v>
      </c>
      <c r="F5" s="153"/>
      <c r="G5" s="154">
        <f ca="1">IFERROR(NOW()-F5,"")</f>
        <v>45956.224089236108</v>
      </c>
      <c r="H5" s="153"/>
      <c r="I5" s="152" t="str">
        <f>IFERROR(VLOOKUP(D5,DB!A:F,6,0),"")</f>
        <v>SCECO</v>
      </c>
      <c r="J5" s="152" t="str">
        <f>IFERROR(VLOOKUP(D5,DB!A:G,7,0),"")</f>
        <v>No BB Design</v>
      </c>
      <c r="K5" s="152"/>
      <c r="L5" s="152" t="str">
        <f>IFERROR(VLOOKUP(D5,DB!A:I,9,0),"")</f>
        <v>Latis</v>
      </c>
    </row>
    <row r="6" spans="1:13" ht="15">
      <c r="A6" s="152"/>
      <c r="B6" s="152" t="str">
        <f>IFERROR(VLOOKUP(D6,DB!A:K,11,0),"")</f>
        <v/>
      </c>
      <c r="C6" s="152"/>
      <c r="D6" s="152"/>
      <c r="E6" s="152"/>
      <c r="F6" s="153"/>
      <c r="G6" s="154">
        <f ca="1">IFERROR(NOW()-F6,"")</f>
        <v>45956.224089236108</v>
      </c>
      <c r="H6" s="153"/>
      <c r="I6" s="152" t="str">
        <f>IFERROR(VLOOKUP(D6,DB!A:F,6,0),"")</f>
        <v/>
      </c>
      <c r="J6" s="152" t="str">
        <f>IFERROR(VLOOKUP(D6,DB!A:G,7,0),"")</f>
        <v/>
      </c>
      <c r="K6" s="152"/>
      <c r="L6" s="152" t="str">
        <f>IFERROR(VLOOKUP(D6,DB!A:I,9,0),"")</f>
        <v/>
      </c>
    </row>
    <row r="7" spans="1:13" ht="15">
      <c r="A7" s="152"/>
      <c r="B7" s="152" t="str">
        <f>IFERROR(VLOOKUP(D7,DB!A:K,11,0),"")</f>
        <v/>
      </c>
      <c r="C7" s="152"/>
      <c r="D7" s="170"/>
      <c r="E7" s="152"/>
      <c r="F7" s="153"/>
      <c r="G7" s="154">
        <f ca="1">IFERROR(NOW()-F7,"")</f>
        <v>45956.224089236108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45956.224089236108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45956.224089236108</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45956.224089236108</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45956.224089236108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45956.224089236108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45956.224089236108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45956.224089236108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45956.224089236108</v>
      </c>
      <c r="H15" s="153"/>
      <c r="I15" s="152" t="str">
        <f>IFERROR(VLOOKUP(D15,DB!A:F,6,0),"")</f>
        <v/>
      </c>
      <c r="J15" s="152" t="str">
        <f>IFERROR(VLOOKUP(D15,DB!A:G,7,0),"")</f>
        <v/>
      </c>
      <c r="K15" s="152"/>
      <c r="L15" s="152" t="str">
        <f>IFERROR(VLOOKUP(D15,DB!A:I,9,0),"")</f>
        <v/>
      </c>
    </row>
    <row r="16" spans="1:13" ht="15">
      <c r="A16" s="169"/>
      <c r="B16" s="152" t="str">
        <f>IFERROR(VLOOKUP(D16,DB!A:K,11,0),"")</f>
        <v/>
      </c>
      <c r="C16" s="152"/>
      <c r="D16" s="152"/>
      <c r="E16" s="152"/>
      <c r="F16" s="153"/>
      <c r="G16" s="154">
        <f ca="1">IFERROR(NOW()-F16,"")</f>
        <v>45956.224089236108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45956.224089236108</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45956.224089236108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45956.224089236108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45956.224089236108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45956.224089236108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45956.224089236108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45956.224089236108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45956.224089236108</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45956.224089236108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45956.224089236108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45956.224089236108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45956.224089236108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45956.224089236108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45956.224089236108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45956.224089236108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45956.224089236108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45956.224089236108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45956.224089236108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45956.224089236108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45956.224089236108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45956.224089236108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45956.224089236108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45956.224089236108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45956.224089236108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45956.224089236108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45956.224089236108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45956.224089236108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45956.224089236108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45956.224089236108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45956.224089236108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45956.224089236108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45956.224089236108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45956.224089236108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45956.224089236108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45956.224089236108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45956.224089236108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45956.224089236108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45956.224089236108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45956.224089236108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45956.224089236108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45956.224089236108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45956.224089236108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45956.224089236108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45956.224089236108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45956.224089236108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45956.224089236108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45956.224089236108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45956.224089236108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45956.224089236108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45956.224089236108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45956.224089236108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45956.224089236108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45956.224089236108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45956.224089236108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45956.224089236108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45956.224089236108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45956.224089236108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45956.224089236108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45956.224089236108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45956.224089236108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45956.224089236108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45956.224089236108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45956.224089236108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45956.224089236108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45956.224089236108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45956.224089236108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45956.224089236108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45956.224089236108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45956.224089236108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45956.224089236108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45956.224089236108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45956.224089236108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45956.224089236108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45956.224089236108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45956.224089236108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45956.224089236108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45956.224089236108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45956.224089236108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45956.224089236108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45956.224089236108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45956.224089236108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45956.224089236108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45956.224089236108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45956.224089236108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45956.224089236108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45956.224089236108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45956.224089236108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45956.224089236108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45956.224089236108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45956.224089236108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45956.224089236108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45956.224089236108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45956.224089236108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45956.224089236108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45956.224089236108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45956.224089236108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45956.224089236108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45956.224089236108</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45956.224089236108</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45956.224089236108</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45956.224089236108</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45956.224089236108</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45956.224089236108</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45956.224089236108</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45956.224089236108</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45956.224089236108</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45956.224089236108</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45956.224089236108</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45956.224089236108</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45956.224089236108</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45956.224089236108</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45956.224089236108</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45956.224089236108</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45956.224089236108</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45956.224089236108</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45956.224089236108</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45956.224089236108</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45956.224089236108</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45956.224089236108</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45956.224089236108</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45956.224089236108</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45956.224089236108</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45956.224089236108</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45956.224089236108</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45956.224089236108</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45956.224089236108</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45956.224089236108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45956.224089236108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45956.224089236108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45956.224089236108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45956.224089236108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45956.224089236108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45956.224089236108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45956.224089236108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45956.224089236108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45956.224089236108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45956.224089236108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45956.224089236108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45956.224089236108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45956.224089236108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45956.224089236108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45956.224089236108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45956.224089236108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45956.224089236108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45956.224089236108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45956.224089236108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45956.224089236108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45956.224089236108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45956.224089236108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45956.224089236108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45956.224089236108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45956.224089236108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45956.224089236108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45956.224089236108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45956.224089236108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45956.224089236108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45956.224089236108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45956.224089236108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45956.224089236108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45956.224089236108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45956.224089236108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45956.224089236108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45956.224089236108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45956.224089236108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45956.224089236108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45956.224089236108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45956.224089236108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45956.224089236108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45956.224089236108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45956.224089236108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45956.224089236108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45956.224089236108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45956.224089236108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45956.224089236108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45956.224089236108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45956.224089236108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45956.224089236108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45956.224089236108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45956.224089236108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45956.224089236108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45956.224089236108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45956.224089236108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45956.224089236108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45956.224089236108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45956.224089236108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45956.224089236108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45956.224089236108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45956.224089236108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45956.224089236108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45956.224089236108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45956.224089236108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45956.224089236108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45956.224089236108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45956.224089236108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45956.224089236108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45956.224089236108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45956.224089236108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45956.224089236108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45956.224089236108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45956.224089236108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45956.224089236108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45956.224089236108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45956.224089236108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45956.224089236108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45956.224089236108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45956.224089236108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45956.224089236108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45956.224089236108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45956.224089236108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45956.224089236108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45956.224089236108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45956.224089236108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45956.224089236108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45956.224089236108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45956.224089236108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45956.224089236108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45956.224089236108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45956.224089236108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45956.224089236108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45956.224089236108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45956.224089236108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45956.224089236108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45956.224089236108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45956.224089236108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45956.224089236108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45956.224089236108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45956.224089236108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45956.224089236108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45956.224089236108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45956.224089236108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45956.224089236108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45956.224089236108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45956.224089236108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45956.224089236108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45956.224089236108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45956.224089236108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45956.224089236108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45956.224089236108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45956.224089236108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45956.224089236108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45956.224089236108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45956.224089236108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45956.224089236108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45956.224089236108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45956.224089236108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45956.224089236108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45956.224089236108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45956.224089236108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45956.224089236108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45956.224089236108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45956.224089236108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45956.224089236108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45956.224089236108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45956.224089236108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45956.224089236108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45956.224089236108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45956.224089236108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45956.224089236108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45956.224089236108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45956.224089236108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45956.224089236108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45956.224089236108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45956.224089236108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45956.224089236108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45956.224089236108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45956.224089236108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45956.224089236108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45956.224089236108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45956.224089236108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45956.224089236108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45956.224089236108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45956.224089236108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45956.224089236108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45956.224089236108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45956.224089236108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45956.224089236108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45956.224089236108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45956.224089236108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45956.224089236108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45956.224089236108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45956.224089236108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45956.224089236108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45956.224089236108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45956.224089236108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45956.224089236108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45956.224089236108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45956.224089236108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45956.224089236108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45956.224089236108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45956.224089236108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45956.224089236108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45956.224089236108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45956.224089236108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45956.224089236108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45956.224089236108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45956.224089236108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45956.224089236108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45956.224089236108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45956.224089236108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45956.224089236108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45956.224089236108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45956.224089236108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45956.224089236108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45956.224089236108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45956.224089236108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45956.224089236108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45956.224089236108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45956.224089236108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45956.224089236108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45956.224089236108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45956.224089236108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45956.224089236108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45956.224089236108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45956.224089236108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45956.224089236108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45956.224089236108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45956.224089236108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45956.224089236108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45956.224089236108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45956.224089236108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45956.224089236108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45956.224089236108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45956.224089236108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45956.224089236108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45956.224089236108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45956.224089236108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45956.224089236108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45956.224089236108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45956.224089236108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45956.224089236108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45956.224089236108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45956.224089236108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45956.224089236108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45956.224089236108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45956.224089236108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45956.224089236108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45956.224089236108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45956.224089236108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45956.224089236108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45956.224089236108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45956.224089236108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45956.224089236108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45956.224089236108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45956.224089236108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45956.224089236108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45956.224089236108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45956.224089236108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45956.224089236108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45956.224089236108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45956.224089236108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45956.224089236108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45956.224089236108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45956.224089236108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45956.224089236108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45956.224089236108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45956.224089236108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45956.224089236108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45956.224089236108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45956.224089236108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45956.224089236108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45956.224089236108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45956.224089236108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45956.224089236108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45956.224089236108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45956.224089236108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45956.224089236108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45956.224089236108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45956.224089236108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45956.224089236108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45956.224089236108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45956.224089236108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45956.224089236108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45956.224089236108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45956.224089236108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45956.224089236108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45956.224089236108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45956.224089236108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45956.224089236108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45956.224089236108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45956.224089236108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45956.224089236108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45956.224089236108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45956.224089236108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45956.224089236108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45956.224089236108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45956.224089236108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45956.224089236108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45956.224089236108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45956.224089236108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45956.224089236108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45956.224089236108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45956.224089236108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45956.224089236108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45956.224089236108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45956.224089236108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45956.224089236108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45956.224089236108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45956.224089236108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45956.224089236108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45956.224089236108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45956.224089236108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45956.224089236108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45956.224089236108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45956.224089236108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45956.224089236108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45956.224089236108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45956.224089236108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45956.224089236108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45956.224089236108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45956.224089236108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45956.224089236108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45956.224089236108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45956.224089236108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45956.224089236108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45956.224089236108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45956.224089236108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45956.224089236108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45956.224089236108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45956.224089236108</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45956.224089236108</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45956.224089236108</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45956.224089236108</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45956.224089236108</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45956.224089236108</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45956.224089236108</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45956.224089236108</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45956.224089236108</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45956.224089236108</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45956.224089236108</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45956.224089236108</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45956.224089236108</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45956.224089236108</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45956.224089236108</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45956.224089236108</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45956.224089236108</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45956.224089236108</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45956.224089236108</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45956.224089236108</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45956.224089236108</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45956.224089236108</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45956.224089236108</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45956.224089236108</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45956.224089236108</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45956.224089236108</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45956.224089236108</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45956.224089236108</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45956.224089236108</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3"/>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39099</v>
      </c>
      <c r="B2" s="103" t="str">
        <f>IFERROR(VLOOKUP(D2,DB!A:K,11,0),"")</f>
        <v>R6</v>
      </c>
      <c r="C2" s="105">
        <v>1</v>
      </c>
      <c r="D2" s="103" t="s">
        <v>38564</v>
      </c>
      <c r="E2" s="106" t="s">
        <v>38998</v>
      </c>
      <c r="F2" s="107">
        <v>45956.104409722226</v>
      </c>
      <c r="G2" s="77">
        <f ca="1">IFERROR(NOW()-F2,"-")</f>
        <v>0.11967951388214715</v>
      </c>
      <c r="H2" s="107">
        <v>45956.092986111114</v>
      </c>
      <c r="I2" s="103" t="str">
        <f>IFERROR(VLOOKUP(D2,DB!A:F,6,0),"")</f>
        <v>Generator-SG</v>
      </c>
      <c r="J2" s="102" t="str">
        <f>IFERROR(VLOOKUP(D2,DB!A:G,7,0),"")</f>
        <v>Vandalized</v>
      </c>
      <c r="K2" s="108" t="s">
        <v>39100</v>
      </c>
      <c r="L2" s="109" t="str">
        <f>IFERROR(VLOOKUP(D2,DB!A:I,9,0),"")</f>
        <v>Latis</v>
      </c>
    </row>
    <row r="3" spans="1:16383" ht="31.5" customHeight="1">
      <c r="A3" s="104"/>
      <c r="B3" s="103" t="str">
        <f>IFERROR(VLOOKUP(D3,DB!A:K,11,0),"")</f>
        <v/>
      </c>
      <c r="C3" s="105"/>
      <c r="D3" s="103"/>
      <c r="E3" s="106"/>
      <c r="F3" s="107"/>
      <c r="G3" s="77">
        <f ca="1">IFERROR(NOW()-F3,"-")</f>
        <v>45956.224089236108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45956.224089236108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45956.224089236108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45956.224089236108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45956.224089236108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45956.224089236108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45956.224089236108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45956.224089236108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45956.224089236108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45956.224089236108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45956.224089236108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45956.224089236108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45956.224089236108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45956.224089236108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45956.224089236108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45956.224089236108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45956.224089236108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45956.224089236108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45956.224089236108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45956.224089236108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45956.224089236108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45956.224089236108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45956.224089236108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45956.224089236108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45956.224089236108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45956.224089236108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45956.224089236108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45956.224089236108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45956.224089236108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45956.224089236108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45956.224089236108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45956.224089236108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45956.224089236108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45956.224089236108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45956.224089236108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45956.224089236108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45956.224089236108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45956.224089236108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45956.224089236108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45956.224089236108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45956.224089236108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45956.224089236108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45956.224089236108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45956.224089236108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45956.224089236108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45956.224089236108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45956.224089236108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45956.224089236108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45956.224089236108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45956.224089236108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45956.224089236108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45956.224089236108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45956.224089236108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45956.224089236108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45956.224089236108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45956.224089236108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45956.224089236108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45956.224089236108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45956.224089236108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45956.224089236108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45956.224089236108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45956.224089236108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45956.224089236108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45956.224089236108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45956.224089236108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45956.224089236108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45956.224089236108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45956.224089236108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45956.224089236108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45956.224089236108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45956.224089236108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45956.224089236108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45956.224089236108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45956.224089236108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45956.224089236108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45956.224089236108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45956.224089236108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45956.224089236108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45956.224089236108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45956.224089236108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45956.224089236108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45956.224089236108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45956.224089236108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45956.224089236108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45956.224089236108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45956.224089236108</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45956.224089236108</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45956.224089236108</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45956.224089236108</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45956.224089236108</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45956.224089236108</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45956.224089236108</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45956.224089236108</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45956.224089236108</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45956.224089236108</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45956.224089236108</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45956.224089236108</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45956.224089236108</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45956.224089236108</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45956.224089236108</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45956.224089236108</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45956.224089236108</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45956.224089236108</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45956.224089236108</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45956.224089236108</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45956.224089236108</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45956.224089236108</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45956.224089236108</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45956.224089236108</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45956.224089236108</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45956.224089236108</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45956.224089236108</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45956.224089236108</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45956.224089236108</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45956.224089236108</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45956.224089236108</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45956.224089236108</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45956.224089236108</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45956.224089236108</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45956.224089236108</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45956.224089236108</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45956.224089236108</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45956.224089236108</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45956.224089236108</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45956.224089236108</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45956.224089236108</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45956.224089236108</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45956.224089236108</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45956.224089236108</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45956.224089236108</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45956.224089236108</v>
      </c>
      <c r="H133" s="107"/>
      <c r="I133" s="103" t="str">
        <f>IFERROR(VLOOKUP(D133,DB!A:F,6,0),"")</f>
        <v/>
      </c>
      <c r="J133" s="102" t="str">
        <f>IFERROR(VLOOKUP(D133,DB!A:G,7,0),"")</f>
        <v/>
      </c>
      <c r="K133" s="108"/>
      <c r="L133" s="109" t="str">
        <f>IFERROR(VLOOKUP(D133,DB!A:I,9,0),"")</f>
        <v/>
      </c>
    </row>
  </sheetData>
  <dataValidations count="2">
    <dataValidation allowBlank="1" showInputMessage="1" showErrorMessage="1" sqref="E1" xr:uid="{380493DB-286A-4683-AF55-C78F04945A49}"/>
    <dataValidation type="list" allowBlank="1" showInputMessage="1" showErrorMessage="1" sqref="E2:E13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2025-10-26T02:22:45Z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