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78" documentId="120_S{2AC9BD13-BADA-5192-A53E-5A8FF88502F6}" xr6:coauthVersionLast="47" xr6:coauthVersionMax="47" xr10:uidLastSave="{F575EB1C-0DF9-4EC4-A769-1A6D54909E8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<sst xmlns="http://schemas.openxmlformats.org/spreadsheetml/2006/main" count="180307" uniqueCount="39136">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</sst>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313.68731712963199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45976.635743055558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2.0685185190814082E-2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2.0118055559578352E-2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45976.635743055558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45976.635743055558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45976.635743055558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45976.635743055558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45976.635743055558</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45976.635743055558</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45976.635743055558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45976.635743055558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45976.635743055558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45976.635743055558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45976.635743055558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45976.635743055558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45976.635743055558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45976.635743055558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45976.635743055558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45976.635743055558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45976.635743055558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45976.635743055558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45976.635743055558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45976.635743055558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45976.635743055558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45976.635743055558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45976.635743055558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45976.635743055558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45976.635743055558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45976.635743055558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45976.635743055558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45976.635743055558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45976.635743055558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45976.635743055558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45976.635743055558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45976.635743055558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45976.635743055558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45976.635743055558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45976.635743055558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45976.635743055558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45976.635743055558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45976.635743055558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45976.635743055558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45976.635743055558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45976.635743055558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45976.635743055558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45976.635743055558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45976.635743055558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45976.635743055558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45976.635743055558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45976.635743055558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45976.635743055558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45976.635743055558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45976.635743055558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45976.635743055558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45976.635743055558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45976.635743055558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45976.635743055558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45976.635743055558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45976.635743055558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45976.635743055558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45976.635743055558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45976.635743055558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45976.635743055558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45976.635743055558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45976.635743055558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45976.635743055558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45976.635743055558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45976.635743055558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45976.635743055558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45976.635743055558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45976.635743055558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45976.635743055558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45976.635743055558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45976.635743055558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45976.635743055558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45976.635743055558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45976.635743055558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45976.635743055558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45976.635743055558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45976.635743055558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45976.635743055558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45976.635743055558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45976.635743055558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45976.635743055558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45976.635743055558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45976.635743055558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45976.635743055558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45976.635743055558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45976.635743055558</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151.63590509259666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0.19940046296687797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45976.635743055558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45976.635743055558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45976.635743055558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45976.635743055558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45976.635743055558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45976.635743055558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45976.635743055558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45976.635743055558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45976.635743055558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45976.635743055558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45976.635743055558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45976.635743055558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45976.635743055558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45976.635743055558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45976.635743055558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45976.635743055558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45976.635743055558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45976.635743055558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45976.635743055558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45976.635743055558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45976.635743055558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45976.635743055558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45976.635743055558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45976.635743055558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45976.635743055558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45976.635743055558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45976.635743055558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45976.635743055558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45976.635743055558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45976.635743055558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45976.635743055558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45976.635743055558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45976.635743055558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45976.635743055558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45976.635743055558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45976.635743055558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45976.635743055558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45976.635743055558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45976.635743055558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45976.635743055558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45976.635743055558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45976.635743055558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45976.635743055558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45976.635743055558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45976.635743055558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45976.635743055558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45976.635743055558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45976.635743055558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45976.635743055558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45976.635743055558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45976.635743055558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45976.635743055558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45976.635743055558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45976.635743055558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45976.635743055558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45976.635743055558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45976.635743055558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45976.635743055558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45976.635743055558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45976.635743055558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45976.635743055558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45976.635743055558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45976.635743055558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45976.635743055558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45976.635743055558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45976.635743055558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45976.635743055558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45976.635743055558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45976.635743055558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45976.635743055558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45976.635743055558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45976.635743055558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45976.635743055558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45976.635743055558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45976.635743055558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45976.635743055558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45976.635743055558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45976.635743055558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45976.635743055558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45976.635743055558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45976.635743055558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45976.635743055558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45976.635743055558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45976.635743055558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45976.635743055558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45976.635743055558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45976.635743055558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45976.635743055558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45976.635743055558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45976.635743055558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45976.635743055558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45976.635743055558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45976.635743055558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45976.635743055558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45976.635743055558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45976.635743055558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45976.635743055558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45976.635743055558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45976.635743055558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45976.635743055558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45976.635743055558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45976.635743055558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45976.635743055558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45976.635743055558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45976.635743055558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45976.635743055558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45976.635743055558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45976.635743055558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45976.635743055558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45976.635743055558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45976.635743055558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45976.635743055558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45976.635743055558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45976.635743055558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45976.635743055558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45976.635743055558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45976.635743055558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45976.635743055558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45976.635743055558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45976.635743055558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45976.635743055558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45976.635743055558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45976.635743055558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45976.635743055558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45976.635743055558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45976.635743055558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45976.635743055558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45976.635743055558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45976.635743055558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45976.635743055558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45976.635743055558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45976.635743055558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45976.635743055558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45976.635743055558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45976.635743055558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45976.635743055558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45976.635743055558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45976.635743055558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45976.635743055558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45976.635743055558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45976.635743055558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45976.635743055558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45976.635743055558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45976.635743055558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45976.635743055558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45976.635743055558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45976.635743055558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45976.635743055558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45976.635743055558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45976.635743055558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45976.635743055558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45976.635743055558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45976.635743055558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45976.635743055558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45976.635743055558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45976.635743055558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45976.635743055558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45976.635743055558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45976.635743055558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45976.635743055558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45976.635743055558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45976.635743055558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45976.635743055558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45976.635743055558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45976.635743055558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45976.635743055558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45976.635743055558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45976.635743055558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45976.635743055558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45976.635743055558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45976.635743055558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45976.635743055558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45976.635743055558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45976.635743055558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45976.635743055558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45976.635743055558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45976.635743055558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45976.635743055558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45976.635743055558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45976.635743055558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45976.635743055558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45976.635743055558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45976.635743055558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45976.635743055558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45976.635743055558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45976.635743055558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45976.635743055558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45976.635743055558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45976.635743055558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45976.635743055558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45976.635743055558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45976.635743055558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45976.635743055558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45976.635743055558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45976.635743055558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45976.635743055558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45976.635743055558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45976.635743055558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45976.635743055558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45976.635743055558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45976.635743055558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45976.635743055558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45976.635743055558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45976.635743055558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45976.635743055558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45976.635743055558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45976.635743055558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45976.635743055558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45976.635743055558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45976.635743055558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45976.635743055558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45976.635743055558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45976.635743055558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45976.635743055558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45976.635743055558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45976.635743055558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45976.635743055558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45976.635743055558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45976.635743055558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45976.635743055558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45976.635743055558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45976.635743055558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45976.635743055558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45976.635743055558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45976.635743055558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45976.635743055558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45976.635743055558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45976.635743055558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45976.635743055558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45976.635743055558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45976.635743055558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45976.635743055558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45976.635743055558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45976.635743055558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45976.635743055558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45976.635743055558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45976.635743055558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45976.635743055558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45976.635743055558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45976.635743055558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45976.635743055558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45976.635743055558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45976.635743055558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45976.635743055558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45976.635743055558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45976.635743055558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45976.635743055558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45976.635743055558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45976.635743055558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45976.635743055558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45976.635743055558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45976.635743055558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45976.635743055558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45976.635743055558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45976.635743055558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45976.635743055558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45976.635743055558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45976.635743055558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45976.635743055558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45976.635743055558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45976.635743055558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45976.635743055558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45976.635743055558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45976.635743055558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45976.635743055558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45976.635743055558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45976.635743055558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45976.635743055558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45976.635743055558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45976.635743055558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45976.635743055558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45976.635743055558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45976.635743055558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45976.635743055558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45976.635743055558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45976.635743055558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45976.635743055558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45976.635743055558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45976.635743055558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45976.635743055558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45976.635743055558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45976.635743055558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45976.635743055558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45976.635743055558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45976.635743055558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45976.635743055558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45976.635743055558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45976.635743055558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45976.635743055558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45976.635743055558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45976.635743055558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45976.635743055558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45976.635743055558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45976.635743055558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45976.635743055558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45976.635743055558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45976.635743055558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45976.635743055558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45976.635743055558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45976.635743055558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45976.635743055558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45976.635743055558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45976.635743055558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45976.635743055558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45976.635743055558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45976.635743055558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45976.635743055558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45976.635743055558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45976.635743055558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45976.635743055558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45976.635743055558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45976.635743055558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45976.635743055558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45976.635743055558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45976.635743055558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45976.635743055558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45976.635743055558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45976.635743055558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45976.635743055558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45976.635743055558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45976.635743055558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45976.635743055558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45976.635743055558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45976.635743055558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45976.635743055558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45976.635743055558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45976.635743055558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45976.635743055558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45976.635743055558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45976.635743055558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45976.635743055558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45976.635743055558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45976.635743055558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45976.635743055558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45976.635743055558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45976.635743055558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45976.635743055558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45976.635743055558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45976.635743055558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45976.635743055558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45976.635743055558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45976.635743055558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45976.635743055558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45976.635743055558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45976.635743055558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45976.635743055558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45976.635743055558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45976.635743055558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45976.635743055558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45976.635743055558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45976.635743055558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45976.635743055558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45976.635743055558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45976.635743055558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45976.635743055558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45976.635743055558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45976.635743055558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45976.635743055558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45976.635743055558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45976.635743055558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45976.635743055558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45976.635743055558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45976.635743055558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45976.635743055558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45976.635743055558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45976.635743055558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45976.635743055558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45976.635743055558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45976.635743055558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45976.635743055558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45976.635743055558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45976.635743055558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45976.635743055558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45976.635743055558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45976.635743055558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45976.635743055558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45976.635743055558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45976.635743055558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45976.635743055558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45976.635743055558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45976.635743055558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45976.635743055558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45976.635743055558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45976.635743055558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45976.635743055558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45976.635743055558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45976.635743055558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45976.635743055558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45976.635743055558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45976.635743055558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45976.635743055558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45976.635743055558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45976.635743055558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45976.635743055558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45976.635743055558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45976.635743055558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45976.635743055558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45976.635743055558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45976.635743055558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45976.635743055558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45976.635743055558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45976.635743055558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45976.635743055558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45976.635743055558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45976.635743055558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45976.635743055558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45976.635743055558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45976.635743055558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45976.635743055558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45976.635743055558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45976.635743055558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45976.635743055558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45976.635743055558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45976.635743055558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45976.635743055558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45976.635743055558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45976.635743055558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45976.635743055558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45976.635743055558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45976.635743055558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45976.635743055558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45976.635743055558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45976.635743055558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45976.635743055558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45976.635743055558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45976.635743055558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45976.635743055558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45976.635743055558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45976.635743055558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45976.635743055558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45976.635743055558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45976.635743055558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45976.635743055558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45976.635743055558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45976.635743055558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45976.635743055558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45976.635743055558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45976.635743055558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45976.635743055558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45976.635743055558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45976.635743055558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45976.635743055558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45976.635743055558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45976.635743055558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45976.635743055558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45976.635743055558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45976.635743055558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45976.635743055558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45976.635743055558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45976.635743055558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45976.635743055558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45976.635743055558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45976.635743055558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45976.635743055558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45976.635743055558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45976.635743055558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45976.635743055558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45976.635743055558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45976.635743055558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45976.635743055558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45976.635743055558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45976.635743055558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45976.635743055558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45976.635743055558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45976.635743055558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45976.635743055558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45976.635743055558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45976.635743055558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45976.635743055558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45976.635743055558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45976.635743055558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45976.635743055558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45976.635743055558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45976.635743055558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45976.635743055558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45976.635743055558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45976.635743055558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45976.635743055558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45976.635743055558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45976.635743055558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45976.635743055558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45976.635743055558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45976.635743055558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45976.635743055558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45976.635743055558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45976.635743055558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45976.635743055558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45976.635743055558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45976.635743055558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45976.635743055558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45976.635743055558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45976.635743055558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45976.635743055558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45976.635743055558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45976.635743055558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45976.635743055558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45976.635743055558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45976.635743055558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45976.635743055558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45976.635743055558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45976.635743055558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45976.635743055558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45976.635743055558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45976.635743055558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45976.635743055558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45976.635743055558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45976.635743055558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45976.635743055558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45976.635743055558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45976.635743055558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45976.635743055558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45976.635743055558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45976.635743055558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45976.635743055558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45976.635743055558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45976.635743055558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45976.635743055558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45976.635743055558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45976.635743055558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45976.635743055558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45976.635743055558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45976.635743055558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45976.635743055558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45976.635743055558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45976.635743055558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45976.635743055558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45976.635743055558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45976.635743055558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45976.635743055558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45976.635743055558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45976.635743055558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45976.635743055558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45976.635743055558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45976.635743055558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45976.635743055558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45976.635743055558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45976.635743055558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45976.635743055558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45976.635743055558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45976.635743055558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45976.635743055558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45976.635743055558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45976.635743055558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45976.635743055558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45976.635743055558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45976.635743055558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45976.635743055558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45976.635743055558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45976.635743055558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45976.635743055558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45976.635743055558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45976.635743055558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45976.635743055558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45976.635743055558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45976.635743055558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45976.635743055558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45976.635743055558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45976.635743055558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45976.635743055558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45976.635743055558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45976.635743055558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45976.635743055558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45976.635743055558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45976.635743055558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45976.635743055558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45976.635743055558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45976.635743055558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45976.635743055558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45976.635743055558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45976.635743055558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45976.635743055558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45976.635743055558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45976.635743055558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45976.635743055558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45976.635743055558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45976.635743055558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45976.635743055558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45976.635743055558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45976.635743055558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45976.635743055558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45976.635743055558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45976.635743055558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45976.635743055558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45976.635743055558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45976.635743055558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45976.635743055558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45976.635743055558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45976.635743055558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45976.635743055558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45976.635743055558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45976.635743055558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45976.635743055558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45976.635743055558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45976.635743055558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45976.635743055558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45976.635743055558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45976.635743055558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45976.635743055558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45976.635743055558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45976.635743055558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45976.635743055558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45976.635743055558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45976.635743055558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45976.635743055558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45976.635743055558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45976.635743055558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45976.635743055558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45976.635743055558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45976.635743055558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45976.635743055558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45976.635743055558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45976.635743055558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45976.635743055558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45976.635743055558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45976.635743055558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45976.635743055558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45976.635743055558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45976.635743055558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45976.635743055558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45976.635743055558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45976.635743055558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45976.635743055558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45976.635743055558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45976.635743055558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45976.635743055558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45976.635743055558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45976.635743055558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45976.635743055558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45976.635743055558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45976.635743055558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45976.635743055558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45976.635743055558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45976.635743055558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45976.635743055558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45976.635743055558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45976.635743055558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45976.635743055558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45976.635743055558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45976.635743055558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45976.635743055558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45976.635743055558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45976.635743055558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45976.635743055558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45976.635743055558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45976.635743055558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45976.635743055558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45976.635743055558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45976.635743055558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45976.635743055558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45976.635743055558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45976.635743055558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45976.635743055558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45976.635743055558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45976.635743055558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45976.635743055558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45976.635743055558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45976.635743055558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45976.635743055558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45976.635743055558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45976.635743055558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45976.635743055558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45976.635743055558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45976.635743055558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45976.635743055558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45976.635743055558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45976.635743055558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45976.635743055558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45976.635743055558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45976.635743055558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45976.635743055558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45976.635743055558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45976.635743055558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45976.635743055558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45976.635743055558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45976.635743055558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45976.635743055558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45976.635743055558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45976.635743055558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45976.635743055558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45976.635743055558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45976.635743055558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45976.635743055558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45976.635743055558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45976.635743055558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45976.635743055558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45976.635743055558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45976.635743055558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45976.635743055558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45976.635743055558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45976.635743055558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45976.635743055558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45976.635743055558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45976.635743055558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45976.635743055558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45976.635743055558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45976.635743055558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45976.635743055558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45976.635743055558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45976.635743055558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45976.635743055558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45976.635743055558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45976.635743055558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45976.635743055558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45976.635743055558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45976.635743055558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45976.635743055558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45976.635743055558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45976.635743055558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45976.635743055558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45976.635743055558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45976.635743055558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45976.635743055558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45976.635743055558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45976.635743055558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45976.635743055558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45976.635743055558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45976.635743055558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45976.635743055558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45976.635743055558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45976.635743055558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45976.635743055558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45976.635743055558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45976.635743055558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45976.635743055558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45976.635743055558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45976.635743055558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45976.635743055558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45976.635743055558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45976.635743055558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45976.635743055558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45976.635743055558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45976.635743055558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45976.635743055558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45976.635743055558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45976.635743055558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45976.635743055558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45976.635743055558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45976.635743055558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45976.635743055558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45976.635743055558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45976.635743055558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45976.635743055558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45976.635743055558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45976.635743055558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45976.635743055558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45976.635743055558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45976.635743055558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45976.635743055558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45976.635743055558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45976.635743055558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45976.635743055558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45976.635743055558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45976.635743055558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45976.635743055558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45976.635743055558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45976.635743055558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45976.635743055558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45976.635743055558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45976.635743055558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45976.635743055558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45976.635743055558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45976.635743055558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45976.635743055558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45976.635743055558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45976.635743055558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45976.635743055558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45976.635743055558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45976.635743055558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45976.635743055558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45976.635743055558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45976.635743055558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45976.635743055558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45976.635743055558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45976.635743055558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45976.635743055558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45976.635743055558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45976.635743055558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45976.635743055558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45976.635743055558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45976.635743055558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45976.635743055558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45976.635743055558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45976.635743055558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45976.635743055558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45976.635743055558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45976.635743055558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45976.635743055558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45976.635743055558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45976.635743055558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45976.635743055558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45976.635743055558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45976.635743055558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45976.635743055558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45976.635743055558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45976.635743055558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45976.635743055558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45976.635743055558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45976.635743055558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45976.635743055558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45976.635743055558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45976.635743055558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45976.635743055558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45976.635743055558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45976.635743055558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45976.635743055558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45976.635743055558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45976.635743055558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45976.635743055558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45976.635743055558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45976.635743055558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45976.635743055558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45976.635743055558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45976.635743055558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45976.635743055558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45976.635743055558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45976.635743055558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45976.635743055558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45976.635743055558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45976.635743055558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45976.635743055558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45976.635743055558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45976.635743055558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45976.635743055558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45976.635743055558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45976.635743055558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45976.635743055558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45976.635743055558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45976.635743055558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45976.635743055558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45976.635743055558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45976.635743055558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45976.635743055558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45976.635743055558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45976.635743055558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45976.635743055558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45976.635743055558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45976.635743055558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45976.635743055558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45976.635743055558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45976.635743055558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45976.635743055558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45976.635743055558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45976.635743055558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45976.635743055558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45976.635743055558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45976.635743055558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45976.635743055558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45976.635743055558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45976.635743055558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45976.635743055558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45976.635743055558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45976.635743055558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45976.635743055558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45976.635743055558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45976.635743055558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45976.635743055558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45976.635743055558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45976.635743055558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45976.635743055558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45976.635743055558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45976.635743055558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45976.635743055558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45976.635743055558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45976.635743055558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45976.635743055558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45976.635743055558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45976.635743055558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45976.635743055558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45976.635743055558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45976.635743055558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45976.635743055558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45976.635743055558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45976.635743055558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45976.635743055558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45976.635743055558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45976.635743055558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45976.635743055558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45976.635743055558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45976.635743055558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45976.635743055558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45976.635743055558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45976.635743055558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45976.635743055558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45976.635743055558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45976.635743055558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45976.635743055558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45976.635743055558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45976.635743055558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45976.635743055558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45976.635743055558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45976.635743055558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45976.635743055558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45976.635743055558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45976.635743055558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45976.635743055558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45976.635743055558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45976.635743055558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45976.635743055558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45976.635743055558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45976.635743055558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45976.635743055558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45976.635743055558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45976.635743055558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45976.635743055558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45976.635743055558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45976.635743055558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45976.635743055558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45976.635743055558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45976.635743055558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45976.635743055558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45976.635743055558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45976.635743055558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45976.635743055558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45976.635743055558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45976.635743055558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45976.635743055558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45976.635743055558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45976.635743055558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45976.635743055558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45976.635743055558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45976.635743055558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45976.635743055558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45976.635743055558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45976.635743055558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45976.635743055558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45976.635743055558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45976.635743055558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45976.635743055558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45976.635743055558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45976.635743055558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45976.635743055558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45976.635743055558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45976.635743055558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45976.635743055558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45976.635743055558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45976.635743055558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45976.635743055558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45976.635743055558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45976.635743055558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45976.635743055558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45976.635743055558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45976.635743055558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45976.635743055558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45976.635743055558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45976.635743055558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45976.635743055558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45976.635743055558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45976.635743055558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45976.635743055558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45976.635743055558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45976.635743055558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45976.635743055558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45976.635743055558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45976.635743055558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45976.635743055558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45976.635743055558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45976.635743055558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45976.635743055558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45976.635743055558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45976.635743055558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45976.635743055558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45976.635743055558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45976.635743055558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45976.635743055558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45976.635743055558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45976.635743055558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45976.635743055558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45976.635743055558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45976.635743055558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45976.635743055558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45976.635743055558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45976.635743055558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45976.635743055558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45976.635743055558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45976.635743055558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45976.635743055558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45976.635743055558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45976.635743055558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45976.635743055558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45976.635743055558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45976.635743055558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45976.635743055558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45976.635743055558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45976.635743055558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45976.635743055558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45976.635743055558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45976.635743055558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45976.635743055558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45976.635743055558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45976.635743055558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45976.635743055558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45976.635743055558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45976.635743055558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45976.635743055558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45976.635743055558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45976.635743055558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45976.635743055558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45976.635743055558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45976.635743055558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45976.635743055558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45976.635743055558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45976.635743055558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45976.635743055558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45976.635743055558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45976.635743055558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45976.635743055558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45976.635743055558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45976.635743055558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45976.635743055558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45976.635743055558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45976.635743055558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45976.635743055558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45976.635743055558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45976.635743055558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45976.635743055558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45976.635743055558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45976.635743055558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45976.635743055558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45976.635743055558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45976.635743055558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273.15502546296193</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0.18372916666703532</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45976.635743055558</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4.6634259262646083E-2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3.0000000042491592E-3</v>
      </c>
      <c r="H6" s="96">
        <v>45976.591122685182</v>
      </c>
      <c r="I6" s="135" t="str">
        <f>IFERROR(VLOOKUP(D6,DB!A:F,6,0),"")</f>
        <v>SCECO</v>
      </c>
      <c r="J6" s="135" t="str">
        <f>IFERROR(VLOOKUP(D6,DB!A:G,7,0),"")</f>
        <v>Dead+In progress</v>
      </c>
      <c r="K6" s="98" t="s">
        <v>39123</v>
      </c>
      <c r="L6" s="92" t="str">
        <f>IFERROR(VLOOKUP(D6,DB!A:I,9,0),"")</f>
        <v>Latis</v>
      </c>
    </row>
    <row r="7" spans="1:16" ht="15" customHeight="1">
      <c r="A7" s="135"/>
      <c r="B7" s="135" t="str">
        <f>IFERROR(VLOOKUP(D7,DB!A:K,11,0),"")</f>
        <v/>
      </c>
      <c r="C7" s="94"/>
      <c r="D7" s="92"/>
      <c r="E7" s="95"/>
      <c r="F7" s="96"/>
      <c r="G7" s="97">
        <f ca="1">IFERROR(NOW()-F7,"")</f>
        <v>45976.635743055558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45976.635743055558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45976.635743055558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45976.635743055558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45976.635743055558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45976.635743055558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45976.635743055558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45976.635743055558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45976.635743055558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45976.635743055558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45976.635743055558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45976.635743055558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45976.635743055558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45976.635743055558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45976.635743055558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45976.635743055558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45976.635743055558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45976.635743055558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45976.635743055558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45976.635743055558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45976.635743055558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45976.635743055558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45976.635743055558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45976.635743055558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45976.635743055558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45976.635743055558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45976.635743055558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45976.635743055558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45976.635743055558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45976.635743055558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45976.635743055558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45976.635743055558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45976.635743055558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45976.635743055558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45976.635743055558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45976.635743055558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45976.635743055558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45976.635743055558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45976.635743055558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45976.635743055558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45976.635743055558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45976.635743055558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45976.635743055558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45976.635743055558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45976.635743055558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45976.635743055558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45976.635743055558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45976.635743055558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45976.635743055558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45976.635743055558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45976.635743055558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45976.635743055558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45976.635743055558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45976.635743055558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45976.635743055558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45976.635743055558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45976.635743055558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45976.635743055558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45976.635743055558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45976.635743055558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45976.635743055558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45976.635743055558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45976.635743055558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45976.635743055558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45976.635743055558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45976.635743055558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45976.635743055558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45976.635743055558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45976.635743055558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45976.635743055558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45976.635743055558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45976.635743055558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45976.635743055558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45976.635743055558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45976.635743055558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45976.635743055558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45976.635743055558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45976.635743055558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45976.635743055558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45976.635743055558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45976.635743055558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45976.635743055558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45976.635743055558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45976.635743055558</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84.803682870369812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39026</v>
      </c>
      <c r="F3" s="38">
        <v>45926.188877314817</v>
      </c>
      <c r="G3" s="116">
        <f t="shared" ref="G3" ca="1" si="0">IFERROR(NOW()-F3,"")</f>
        <v>50.446865740741487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39026</v>
      </c>
      <c r="F4" s="125">
        <v>45948.661111111112</v>
      </c>
      <c r="G4" s="126">
        <f t="shared" ref="G4" ca="1" si="1">IFERROR(NOW()-F4,"")</f>
        <v>27.974631944445719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33539</v>
      </c>
      <c r="E6" s="124" t="s">
        <v>39026</v>
      </c>
      <c r="F6" s="124"/>
      <c r="G6" s="126">
        <f t="shared" ref="G6:G45" ca="1" si="2">IFERROR(NOW()-F6,"")</f>
        <v>45976.635743055558</v>
      </c>
      <c r="H6" s="125">
        <v>45976.204270833332</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56"/>
      <c r="E7" s="124"/>
      <c r="F7" s="124"/>
      <c r="G7" s="126">
        <f t="shared" ca="1" si="2"/>
        <v>45976.635743055558</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45976.635743055558</v>
      </c>
      <c r="H8" s="125"/>
      <c r="I8" s="124" t="str">
        <f>IFERROR(VLOOKUP(D8,DB!A:F,6,0),"")</f>
        <v/>
      </c>
      <c r="J8" s="124" t="str">
        <f>IFERROR(VLOOKUP(D8,DB!A:G,7,0),"")</f>
        <v/>
      </c>
      <c r="K8" s="124"/>
      <c r="L8" s="124" t="str">
        <f>IFERROR(VLOOKUP(D8,DB!A:I,9,0),"")</f>
        <v/>
      </c>
    </row>
    <row r="9" spans="1:13">
      <c r="A9" s="124"/>
      <c r="B9" s="124" t="str">
        <f>IFERROR(VLOOKUP(D9,DB!A:K,11,0),"")</f>
        <v>R5</v>
      </c>
      <c r="C9" s="124"/>
      <c r="D9" s="124" t="s">
        <v>35699</v>
      </c>
      <c r="E9" s="124"/>
      <c r="F9" s="124"/>
      <c r="G9" s="126">
        <f t="shared" ca="1" si="2"/>
        <v>45976.635743055558</v>
      </c>
      <c r="H9" s="125"/>
      <c r="I9" s="124" t="str">
        <f>IFERROR(VLOOKUP(D9,DB!A:F,6,0),"")</f>
        <v>SCECO</v>
      </c>
      <c r="J9" s="124" t="str">
        <f>IFERROR(VLOOKUP(D9,DB!A:G,7,0),"")</f>
        <v>Dead</v>
      </c>
      <c r="K9" s="124"/>
      <c r="L9" s="124" t="str">
        <f>IFERROR(VLOOKUP(D9,DB!A:I,9,0),"")</f>
        <v>Latis</v>
      </c>
    </row>
    <row r="10" spans="1:13">
      <c r="A10" s="124"/>
      <c r="B10" s="124" t="str">
        <f>IFERROR(VLOOKUP(D10,DB!A:K,11,0),"")</f>
        <v/>
      </c>
      <c r="C10" s="124"/>
      <c r="D10" s="124"/>
      <c r="E10" s="124"/>
      <c r="F10" s="124"/>
      <c r="G10" s="126">
        <f t="shared" ca="1" si="2"/>
        <v>45976.635743055558</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32400</v>
      </c>
      <c r="E11" s="124"/>
      <c r="F11" s="124"/>
      <c r="G11" s="126">
        <f t="shared" ca="1" si="2"/>
        <v>45976.635743055558</v>
      </c>
      <c r="H11" s="124"/>
      <c r="I11" s="124" t="str">
        <f>IFERROR(VLOOKUP(D11,DB!A:F,6,0),"")</f>
        <v>SCECO</v>
      </c>
      <c r="J11" s="124" t="str">
        <f>IFERROR(VLOOKUP(D11,DB!A:G,7,0),"")</f>
        <v>Vandalized</v>
      </c>
      <c r="K11" s="124"/>
      <c r="L11" s="124" t="str">
        <f>IFERROR(VLOOKUP(D11,DB!A:I,9,0),"")</f>
        <v>Latis</v>
      </c>
    </row>
    <row r="12" spans="1:13">
      <c r="A12" s="124"/>
      <c r="B12" s="124" t="str">
        <f>IFERROR(VLOOKUP(D12,DB!A:K,11,0),"")</f>
        <v/>
      </c>
      <c r="C12" s="124"/>
      <c r="D12" s="124"/>
      <c r="E12" s="124"/>
      <c r="F12" s="124"/>
      <c r="G12" s="126">
        <f t="shared" ca="1" si="2"/>
        <v>45976.635743055558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45976.635743055558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45976.635743055558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45976.635743055558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45976.635743055558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45976.635743055558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45976.635743055558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45976.635743055558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45976.635743055558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45976.635743055558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45976.635743055558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45976.635743055558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45976.635743055558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45976.635743055558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45976.635743055558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45976.635743055558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45976.635743055558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45976.635743055558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45976.635743055558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45976.635743055558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45976.635743055558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45976.635743055558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45976.635743055558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45976.635743055558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45976.635743055558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45976.635743055558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45976.635743055558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45976.635743055558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45976.635743055558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45976.635743055558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45976.635743055558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45976.635743055558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45976.635743055558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45976.635743055558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45976.635743055558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45976.635743055558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45976.635743055558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45976.635743055558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45976.635743055558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45976.635743055558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45976.635743055558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45976.635743055558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45976.635743055558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45976.635743055558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45976.635743055558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45976.635743055558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45976.635743055558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45976.635743055558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45976.635743055558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45976.635743055558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45976.635743055558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45976.635743055558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45976.635743055558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45976.635743055558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45976.635743055558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45976.635743055558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45976.635743055558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45976.635743055558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45976.635743055558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45976.635743055558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45976.635743055558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45976.635743055558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45976.635743055558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45976.635743055558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45976.635743055558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45976.635743055558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45976.635743055558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45976.635743055558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45976.635743055558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45976.635743055558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45976.635743055558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45976.635743055558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45976.635743055558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45976.635743055558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45976.635743055558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45976.635743055558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45976.635743055558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45976.635743055558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45976.635743055558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45976.635743055558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45976.635743055558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45976.635743055558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45976.635743055558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45976.635743055558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45976.635743055558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45976.635743055558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45976.635743055558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45976.635743055558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45976.635743055558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45976.635743055558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45976.635743055558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45976.635743055558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45976.635743055558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45976.635743055558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45976.635743055558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45976.635743055558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45976.635743055558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45976.635743055558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45976.635743055558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45976.635743055558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45976.635743055558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45976.635743055558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45976.635743055558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45976.635743055558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45976.635743055558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45976.635743055558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45976.635743055558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45976.635743055558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45976.635743055558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45976.635743055558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45976.635743055558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45976.635743055558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45976.635743055558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45976.635743055558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45976.635743055558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45976.635743055558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45976.635743055558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45976.635743055558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45976.635743055558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45976.635743055558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45976.635743055558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45976.635743055558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45976.635743055558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45976.635743055558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45976.635743055558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45976.635743055558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45976.635743055558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45976.635743055558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45976.635743055558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45976.635743055558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45976.635743055558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45976.635743055558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45976.635743055558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45976.635743055558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45976.635743055558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45976.635743055558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45976.635743055558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45976.635743055558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45976.635743055558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45976.635743055558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45976.635743055558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45976.635743055558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45976.635743055558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45976.635743055558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45976.635743055558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45976.635743055558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45976.635743055558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45976.635743055558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45976.635743055558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45976.635743055558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45976.635743055558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45976.635743055558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45976.635743055558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45976.635743055558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45976.635743055558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45976.635743055558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45976.635743055558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45976.635743055558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45976.635743055558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45976.635743055558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45976.635743055558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45976.635743055558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45976.635743055558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45976.635743055558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45976.635743055558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45976.635743055558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45976.635743055558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45976.635743055558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45976.635743055558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45976.635743055558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45976.635743055558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45976.635743055558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45976.635743055558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45976.635743055558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45976.635743055558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45976.635743055558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45976.635743055558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45976.635743055558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45976.635743055558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45976.635743055558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45976.635743055558</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3.7606481484544929E-2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45976.635743055558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45976.635743055558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45976.635743055558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45976.635743055558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45976.635743055558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45976.635743055558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45976.635743055558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45976.635743055558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45976.635743055558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45976.635743055558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45976.635743055558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45976.635743055558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45976.635743055558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45976.635743055558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45976.635743055558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45976.635743055558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45976.635743055558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45976.635743055558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45976.635743055558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45976.635743055558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45976.635743055558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45976.635743055558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45976.635743055558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45976.635743055558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45976.635743055558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45976.635743055558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45976.635743055558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45976.635743055558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45976.635743055558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45976.635743055558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45976.635743055558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45976.635743055558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45976.635743055558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45976.635743055558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45976.635743055558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45976.635743055558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45976.635743055558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45976.635743055558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45976.635743055558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45976.635743055558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45976.635743055558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45976.635743055558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45976.635743055558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45976.635743055558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45976.635743055558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45976.635743055558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45976.635743055558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45976.635743055558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45976.635743055558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45976.635743055558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45976.635743055558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45976.635743055558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45976.635743055558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45976.635743055558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45976.635743055558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45976.635743055558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45976.635743055558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45976.635743055558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45976.635743055558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45976.635743055558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45976.635743055558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45976.635743055558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45976.635743055558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45976.635743055558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45976.635743055558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45976.635743055558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45976.635743055558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45976.635743055558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45976.635743055558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45976.635743055558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45976.635743055558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45976.635743055558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45976.635743055558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45976.635743055558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45976.635743055558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45976.635743055558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45976.635743055558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45976.635743055558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45976.635743055558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45976.635743055558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45976.635743055558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45976.635743055558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45976.635743055558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45976.635743055558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45976.635743055558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45976.635743055558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45976.635743055558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45976.635743055558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45976.635743055558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45976.635743055558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45976.635743055558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45976.635743055558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45976.635743055558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45976.635743055558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45976.635743055558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45976.635743055558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45976.635743055558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45976.635743055558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45976.635743055558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45976.635743055558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45976.635743055558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45976.635743055558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45976.635743055558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45976.635743055558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45976.635743055558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45976.635743055558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45976.635743055558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45976.635743055558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45976.635743055558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45976.635743055558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45976.635743055558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45976.635743055558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45976.635743055558</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