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47" documentId="120_S{2AC9BD13-BADA-5192-A53E-5A8FF88502F6}" xr6:coauthVersionLast="47" xr6:coauthVersionMax="47" xr10:uidLastSave="{5FB984A1-D25F-43F1-9D0D-5029E1D4968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6" i="2"/>
  <c r="B6" i="2"/>
  <c r="G6" i="2"/>
  <c r="I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J115" i="2"/>
  <c r="J116" i="2"/>
  <c r="J117" i="2"/>
  <c r="J118" i="2"/>
  <c r="J119" i="2"/>
  <c r="J120" i="2"/>
  <c r="J121" i="2"/>
  <c r="J122" i="2"/>
  <c r="J123" i="2"/>
  <c r="J124" i="2"/>
  <c r="J125" i="2"/>
  <c r="J126" i="2"/>
  <c r="J127" i="2"/>
  <c r="J128" i="2"/>
  <c r="J129" i="2"/>
  <c r="J130" i="2"/>
  <c r="J131" i="2"/>
  <c r="J132" i="2"/>
  <c r="J133" i="2"/>
  <c r="I115" i="2"/>
  <c r="I116" i="2"/>
  <c r="I117" i="2"/>
  <c r="I118" i="2"/>
  <c r="I119" i="2"/>
  <c r="I120" i="2"/>
  <c r="I121" i="2"/>
  <c r="I122" i="2"/>
  <c r="I123" i="2"/>
  <c r="I124" i="2"/>
  <c r="I125" i="2"/>
  <c r="I126" i="2"/>
  <c r="I127" i="2"/>
  <c r="I128" i="2"/>
  <c r="I129" i="2"/>
  <c r="I130" i="2"/>
  <c r="I131" i="2"/>
  <c r="I132" i="2"/>
  <c r="I133" i="2"/>
  <c r="G115" i="2"/>
  <c r="G116" i="2"/>
  <c r="G117" i="2"/>
  <c r="G118" i="2"/>
  <c r="G119" i="2"/>
  <c r="G120" i="2"/>
  <c r="G121" i="2"/>
  <c r="G122" i="2"/>
  <c r="G123" i="2"/>
  <c r="G124" i="2"/>
  <c r="G125" i="2"/>
  <c r="G126" i="2"/>
  <c r="G127" i="2"/>
  <c r="G128" i="2"/>
  <c r="G129" i="2"/>
  <c r="G130" i="2"/>
  <c r="G131" i="2"/>
  <c r="G132" i="2"/>
  <c r="G133" i="2"/>
  <c r="B115" i="2"/>
  <c r="B116" i="2"/>
  <c r="B117" i="2"/>
  <c r="B118" i="2"/>
  <c r="B119" i="2"/>
  <c r="B120" i="2"/>
  <c r="B121" i="2"/>
  <c r="B122" i="2"/>
  <c r="B123" i="2"/>
  <c r="B124" i="2"/>
  <c r="B125" i="2"/>
  <c r="B126" i="2"/>
  <c r="B127" i="2"/>
  <c r="B128" i="2"/>
  <c r="B129" i="2"/>
  <c r="B130" i="2"/>
  <c r="B131" i="2"/>
  <c r="B132" i="2"/>
  <c r="B13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<sst xmlns="http://schemas.openxmlformats.org/spreadsheetml/2006/main" count="181531" uniqueCount="39142">
  <si>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</si>
  <si>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</si>
  <si>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</si>
  <si>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</si>
  <si>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</si>
  <si>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</si>
  <si>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</si>
  <si>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</si>
  <si>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</si>
  <si>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</si>
  <si>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</si>
  <si>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</si>
  <si>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</si>
  <si>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</si>
  <si>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</si>
  <si>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</si>
  <si>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</si>
  <si>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</si>
  <si>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</si>
  <si>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</si>
  <si>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</si>
  <si>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</si>
  <si>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</si>
  <si>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</si>
  <si>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</si>
  <si>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</si>
  <si>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</si>
  <si>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</si>
  <si>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</si>
  <si>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</si>
  <si>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</si>
  <si>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</si>
  <si>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</si>
  <si>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</si>
  <si>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</si>
  <si>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</si>
  <si>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</si>
  <si>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</si>
  <si>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</si>
  <si>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</si>
  <si>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</si>
  <si>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</si>
  <si>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</si>
  <si>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</si>
  <si>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</si>
  <si>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</si>
  <si>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</si>
  <si>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</si>
  <si>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</si>
  <si>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</si>
  <si>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</si>
  <si>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</si>
  <si>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</si>
  <si>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</si>
  <si>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</si>
  <si>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</si>
  <si>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</si>
  <si>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</si>
  <si>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</si>
  <si>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</si>
  <si>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</si>
  <si>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</si>
  <si>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</si>
  <si>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</si>
  <si>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</si>
  <si>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</si>
  <si>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</si>
  <si>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</si>
  <si>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</si>
  <si>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</si>
  <si>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</si>
  <si>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</si>
  <si>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</si>
  <si>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</si>
  <si>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</si>
  <si>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</si>
  <si>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</si>
  <si>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</si>
  <si>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</si>
  <si>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</si>
  <si>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</si>
  <si>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</si>
  <si>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</si>
  <si>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</si>
  <si>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</si>
  <si>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</si>
  <si>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</si>
  <si>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</si>
  <si>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</si>
  <si>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</si>
  <si>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</si>
  <si>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</si>
  <si>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</si>
  <si>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</si>
  <si>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</si>
  <si>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</si>
  <si>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</si>
  <si>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</si>
  <si>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</si>
  <si>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</si>
  <si>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</si>
  <si>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</si>
  <si>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</si>
  <si>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</si>
  <si>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</si>
  <si>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</si>
  <si>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</si>
  <si>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</si>
  <si>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</si>
  <si>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</si>
  <si>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</si>
  <si>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</si>
  <si>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</si>
  <si>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</si>
  <si>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</si>
  <si>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</si>
  <si>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</si>
  <si>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</si>
  <si>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</si>
  <si>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</si>
  <si>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</si>
  <si>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</si>
  <si>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</si>
  <si>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</si>
  <si>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</si>
  <si>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</si>
  <si>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</si>
  <si>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</si>
  <si>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</si>
  <si>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</si>
  <si>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</si>
  <si>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</si>
  <si>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</si>
  <si>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</si>
  <si>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</si>
  <si>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</si>
  <si>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</si>
  <si>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</si>
  <si>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</si>
  <si>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</si>
  <si>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</si>
  <si>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</si>
  <si>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</si>
  <si>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</si>
  <si>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</si>
  <si>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</si>
  <si>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</si>
  <si>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</si>
  <si>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</si>
  <si>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</si>
  <si>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</si>
  <si>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</si>
  <si>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</si>
  <si>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</si>
  <si>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</si>
  <si>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</si>
  <si>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</si>
  <si>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</si>
  <si>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</si>
  <si>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</si>
  <si>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</si>
  <si>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</si>
  <si>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</si>
  <si>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</si>
  <si>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</si>
  <si>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</si>
  <si>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</si>
  <si>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</si>
  <si>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</si>
  <si>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</si>
  <si>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</si>
  <si>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</si>
  <si>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</si>
  <si>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</si>
  <si>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</si>
  <si>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</si>
  <si>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</si>
  <si>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</si>
  <si>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</si>
  <si>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</si>
  <si>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</si>
  <si>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</si>
  <si>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</si>
  <si>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</si>
  <si>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</si>
  <si>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</si>
  <si>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</si>
  <si>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</si>
  <si>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</si>
  <si>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</si>
  <si>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</si>
  <si>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</si>
  <si>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</si>
  <si>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</si>
  <si>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</si>
  <si>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</si>
  <si>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</si>
  <si>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</si>
  <si>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</si>
  <si>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</si>
  <si>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</si>
  <si>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</si>
  <si>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</si>
  <si>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</si>
  <si>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</si>
  <si>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</si>
  <si>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</si>
  <si>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</si>
  <si>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</si>
  <si>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</si>
  <si>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</si>
  <si>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</si>
  <si>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</si>
  <si>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</si>
  <si>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</si>
  <si>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</si>
  <si>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</si>
  <si>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</si>
  <si>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</si>
  <si>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</si>
  <si>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</si>
  <si>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</si>
  <si>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</si>
  <si>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</si>
  <si>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</si>
  <si>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</si>
  <si>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</si>
  <si>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</si>
  <si>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</si>
  <si>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</si>
  <si>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</si>
  <si>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</si>
  <si>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</si>
  <si>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</si>
  <si>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</si>
  <si>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</si>
  <si>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</si>
  <si>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</si>
  <si>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</si>
  <si>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</si>
  <si>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</si>
  <si>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</si>
  <si>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</si>
  <si>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</si>
  <si>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</si>
  <si>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</si>
  <si>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</si>
  <si>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</si>
  <si>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</si>
  <si>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</si>
  <si>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</si>
  <si>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</si>
  <si>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</si>
  <si>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</si>
  <si>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</si>
  <si>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</si>
  <si>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</si>
  <si>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</si>
  <si>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</si>
  <si>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</si>
  <si>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</si>
  <si>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</si>
  <si>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</si>
  <si>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</si>
  <si>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</si>
  <si>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</si>
  <si>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</si>
  <si>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</si>
  <si>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</si>
  <si>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</si>
  <si>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</si>
  <si>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</si>
  <si>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</si>
  <si>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</si>
  <si>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</si>
  <si>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</si>
  <si>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</si>
  <si>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</si>
  <si>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</si>
  <si>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</si>
  <si>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</si>
  <si>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</si>
  <si>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</si>
  <si>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</si>
  <si>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</si>
  <si>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</si>
  <si>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</si>
  <si>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</si>
  <si>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</si>
  <si>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</si>
  <si>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</si>
  <si>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</si>
  <si>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</si>
  <si>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</si>
  <si>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</si>
  <si>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</si>
  <si>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</si>
  <si>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</si>
  <si>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</si>
  <si>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</si>
  <si>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</si>
  <si>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</si>
  <si>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</si>
  <si>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</si>
  <si>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</si>
  <si>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</si>
  <si>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</si>
  <si>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</si>
  <si>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</si>
  <si>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</si>
  <si>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</si>
  <si>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</si>
  <si>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</si>
  <si>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</si>
  <si>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</si>
  <si>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</si>
  <si>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</si>
  <si>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</si>
  <si>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</si>
  <si>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</si>
  <si>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</si>
  <si>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</si>
  <si>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</si>
  <si>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</si>
  <si>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</si>
  <si>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</si>
  <si>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</si>
  <si>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</si>
  <si>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</si>
  <si>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</si>
  <si>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</si>
  <si>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</si>
  <si>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</si>
  <si>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</si>
  <si>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</si>
  <si>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</si>
  <si>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</si>
  <si>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</si>
  <si>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</si>
  <si>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</si>
  <si>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</si>
  <si>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</si>
  <si>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</si>
  <si>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</si>
  <si>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</si>
  <si>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</si>
  <si>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</si>
  <si>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</si>
  <si>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</si>
  <si>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</si>
  <si>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</si>
  <si>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</si>
  <si>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</si>
  <si>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</si>
  <si>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</si>
  <si>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</si>
  <si>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</si>
  <si>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</si>
  <si>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</si>
  <si>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</si>
  <si>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</si>
  <si>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</si>
  <si>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</si>
  <si>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</si>
  <si>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</si>
  <si>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</si>
  <si>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</si>
  <si>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</si>
  <si>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</si>
  <si>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</si>
  <si>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</si>
  <si>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</si>
  <si>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</si>
  <si>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</si>
  <si>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</si>
  <si>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</si>
  <si>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</si>
  <si>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</si>
  <si>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</si>
  <si>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</si>
  <si>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</si>
  <si>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</si>
  <si>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</si>
  <si>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</si>
  <si>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</si>
  <si>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</si>
  <si>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</si>
  <si>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</si>
  <si>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</si>
  <si>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</si>
  <si>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</si>
  <si>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</si>
  <si>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</si>
  <si>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</si>
  <si>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</si>
  <si>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</si>
  <si>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</si>
  <si>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</si>
  <si>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</si>
  <si>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</si>
  <si>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</si>
  <si>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</si>
  <si>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</si>
  <si>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</si>
  <si>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</si>
  <si>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</si>
  <si>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</si>
  <si>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</si>
  <si>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</si>
  <si>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</si>
  <si>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</si>
  <si>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</si>
  <si>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</si>
  <si>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</si>
  <si>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</si>
  <si>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</si>
  <si>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</si>
  <si>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</si>
  <si>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</si>
  <si>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</si>
  <si>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</si>
  <si>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</si>
  <si>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</si>
  <si>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</si>
  <si>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</si>
  <si>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</si>
  <si>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</si>
  <si>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</si>
  <si>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</si>
  <si>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</si>
  <si>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</si>
  <si>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</si>
  <si>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</si>
  <si>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</si>
  <si>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</si>
  <si>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</si>
  <si>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</si>
  <si>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</si>
  <si>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</si>
  <si>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</si>
  <si>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</si>
  <si>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</si>
  <si>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</si>
  <si>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</si>
  <si>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</si>
  <si>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</si>
  <si>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</si>
  <si>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</si>
  <si>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</si>
  <si>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</si>
  <si>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</si>
  <si>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</si>
  <si>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</si>
  <si>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</si>
  <si>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</si>
  <si>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</si>
  <si>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</si>
  <si>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</si>
  <si>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</si>
  <si>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</si>
  <si>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</si>
  <si>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</si>
  <si>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</si>
  <si>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</si>
  <si>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</si>
  <si>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</si>
  <si>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</si>
  <si>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</si>
  <si>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</si>
  <si>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</si>
  <si>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</si>
  <si>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</si>
  <si>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</si>
  <si>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</si>
  <si>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</si>
  <si>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</si>
  <si>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</si>
  <si>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</si>
  <si>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</si>
  <si>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</si>
  <si>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</si>
  <si>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</si>
  <si>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</si>
  <si>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</si>
  <si>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</si>
  <si>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</si>
  <si>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</si>
  <si>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</si>
  <si>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</si>
  <si>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</si>
  <si>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</si>
  <si>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</si>
  <si>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</si>
  <si>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</si>
  <si>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</si>
  <si>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</si>
  <si>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</si>
  <si>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</si>
  <si>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</si>
  <si>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</si>
  <si>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</si>
  <si>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</si>
  <si>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</si>
  <si>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</si>
  <si>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</si>
  <si>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</si>
  <si>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</si>
  <si>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</si>
  <si>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</si>
  <si>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</si>
  <si>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</si>
  <si>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</si>
  <si>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</si>
  <si>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</si>
  <si>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</si>
  <si>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</si>
  <si>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</si>
  <si>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</si>
  <si>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</si>
  <si>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</si>
  <si>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</si>
  <si>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</si>
  <si>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</si>
  <si>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</si>
  <si>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</si>
  <si>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</si>
  <si>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</si>
  <si>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</si>
  <si>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</si>
  <si>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</si>
  <si>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</si>
  <si>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</si>
  <si>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</si>
  <si>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</si>
  <si>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</si>
  <si>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</si>
  <si>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</si>
  <si>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</si>
  <si>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</si>
  <si>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</si>
  <si>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</si>
  <si>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</si>
  <si>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</si>
  <si>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</si>
  <si>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</si>
  <si>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</si>
  <si>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</si>
  <si>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</si>
  <si>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</si>
  <si>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</si>
  <si>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</si>
  <si>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</si>
  <si>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</si>
  <si>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</si>
  <si>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</si>
  <si>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</si>
  <si>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</si>
  <si>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</si>
  <si>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</si>
  <si>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</si>
  <si>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</si>
  <si>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</si>
  <si>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</si>
  <si>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</si>
  <si>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</si>
  <si>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</si>
  <si>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</si>
  <si>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</si>
  <si>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</si>
  <si>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</si>
  <si>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</si>
  <si>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</si>
  <si>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</si>
  <si>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</si>
  <si>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</si>
  <si>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</si>
  <si>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</si>
  <si>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</si>
  <si>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</si>
  <si>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</si>
  <si>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</si>
  <si>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</si>
  <si>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</si>
  <si>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</si>
  <si>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</si>
  <si>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</si>
  <si>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</si>
  <si>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</si>
  <si>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</si>
  <si>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</si>
  <si>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</si>
  <si>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</si>
  <si>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</si>
  <si>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</si>
  <si>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</si>
  <si>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</si>
  <si>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</si>
  <si>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</si>
  <si>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</si>
  <si>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</si>
  <si>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</si>
  <si>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</si>
  <si>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</si>
  <si>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</si>
  <si>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</si>
  <si>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</si>
  <si>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</si>
  <si>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</si>
  <si>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</si>
  <si>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</si>
  <si>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</si>
  <si>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</si>
  <si>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</si>
  <si>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</si>
  <si>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</si>
  <si>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</si>
  <si>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</si>
  <si>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</si>
  <si>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</si>
  <si>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</si>
  <si>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</si>
  <si>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</si>
  <si>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</si>
  <si>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</si>
  <si>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</si>
  <si>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</si>
  <si>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</si>
  <si>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</si>
  <si>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</si>
  <si>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</si>
  <si>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</si>
  <si>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</si>
  <si>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</si>
  <si>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</si>
  <si>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</si>
  <si>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</si>
  <si>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</si>
  <si>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</si>
  <si>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</si>
  <si>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</si>
  <si>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</si>
  <si>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</si>
  <si>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</si>
  <si>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</si>
  <si>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</si>
  <si>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</si>
  <si>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</si>
  <si>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</si>
  <si>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</si>
  <si>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</si>
  <si>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</si>
  <si>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</si>
  <si>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</si>
  <si>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</si>
  <si>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</si>
  <si>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</si>
  <si>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</si>
  <si>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</si>
  <si>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</si>
  <si>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</si>
  <si>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</si>
  <si>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</si>
  <si>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</si>
  <si>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</si>
  <si>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</si>
  <si>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</si>
  <si>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</si>
  <si>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</si>
  <si>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</si>
  <si>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</si>
  <si>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</si>
  <si>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</si>
  <si>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</si>
  <si>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</si>
  <si>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</si>
  <si>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</si>
  <si>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</si>
  <si>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</si>
  <si>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</si>
  <si>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</si>
  <si>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</si>
  <si>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</si>
  <si>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</si>
  <si>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</si>
  <si>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</si>
  <si>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</si>
  <si>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</si>
  <si>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</si>
  <si>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</si>
  <si>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</si>
  <si>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</si>
  <si>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</si>
  <si>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</si>
  <si>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</si>
  <si>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</si>
  <si>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</si>
  <si>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</si>
  <si>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</si>
  <si>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</si>
  <si>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</si>
  <si>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</si>
  <si>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</si>
  <si>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</si>
  <si>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</si>
  <si>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</si>
  <si>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</si>
  <si>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</si>
  <si>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</si>
  <si>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</si>
  <si>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</si>
  <si>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</si>
  <si>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</si>
  <si>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</si>
  <si>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</si>
  <si>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</si>
  <si>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</si>
  <si>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</si>
  <si>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</si>
  <si>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</si>
  <si>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</si>
  <si>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</si>
  <si>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</si>
  <si>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</si>
  <si>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</si>
  <si>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</si>
  <si>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</si>
  <si>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</si>
  <si>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</si>
  <si>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</si>
  <si>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</si>
  <si>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</si>
  <si>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</si>
  <si>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</si>
  <si>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</si>
  <si>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</si>
  <si>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</si>
  <si>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</si>
  <si>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</si>
  <si>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</si>
  <si>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</si>
  <si>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</si>
  <si>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</si>
  <si>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</si>
  <si>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</si>
  <si>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</si>
  <si>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</si>
  <si>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</si>
  <si>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</si>
  <si>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</si>
  <si>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</si>
  <si>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</si>
  <si>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</si>
  <si>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</si>
  <si>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</si>
  <si>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</si>
  <si>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</si>
  <si>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</si>
  <si>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</si>
  <si>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</si>
  <si>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</si>
  <si>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</si>
  <si>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</si>
  <si>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</si>
  <si>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</si>
  <si>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</si>
  <si>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</si>
  <si>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</si>
  <si>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</si>
  <si>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</si>
  <si>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</si>
  <si>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</si>
  <si>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</si>
  <si>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</si>
  <si>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</si>
  <si>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</si>
  <si>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</si>
  <si>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</si>
  <si>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</si>
  <si>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</si>
  <si>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</si>
  <si>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</si>
  <si>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</si>
  <si>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</si>
  <si>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</si>
  <si>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</si>
  <si>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</si>
  <si>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</si>
  <si>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</si>
  <si>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</si>
  <si>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</si>
  <si>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</si>
  <si>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</si>
  <si>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</si>
  <si>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</si>
  <si>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</si>
  <si>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</si>
  <si>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</si>
  <si>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</si>
  <si>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</si>
  <si>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</si>
  <si>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</si>
  <si>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</si>
  <si>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</si>
  <si>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</si>
  <si>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</si>
  <si>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</si>
  <si>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</si>
  <si>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</si>
  <si>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</si>
  <si>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</si>
  <si>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</si>
  <si>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</si>
  <si>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</si>
  <si>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</si>
  <si>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</si>
  <si>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</si>
  <si>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</si>
  <si>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</si>
  <si>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</si>
  <si>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</si>
  <si>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</si>
  <si>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</si>
  <si>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</si>
  <si>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</si>
  <si>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</si>
  <si>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</si>
  <si>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</si>
  <si>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</si>
  <si>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</si>
  <si>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</si>
  <si>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</si>
  <si>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</si>
  <si>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</si>
  <si>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</si>
  <si>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</si>
  <si>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</si>
  <si>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</si>
  <si>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</si>
  <si>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</si>
  <si>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</si>
  <si>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</si>
  <si>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</si>
  <si>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</si>
  <si>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</si>
  <si>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</si>
  <si>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</si>
  <si>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</si>
  <si>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</si>
  <si>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</si>
  <si>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</si>
  <si>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</si>
  <si>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</si>
  <si>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</si>
  <si>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</si>
  <si>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</si>
  <si>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</si>
  <si>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</si>
  <si>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</si>
  <si>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</si>
  <si>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</si>
  <si>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</si>
  <si>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</si>
  <si>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</si>
  <si>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</si>
  <si>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</si>
  <si>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</si>
  <si>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</si>
  <si>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</si>
  <si>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</si>
  <si>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</si>
  <si>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</si>
  <si>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</si>
  <si>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</si>
  <si>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</si>
  <si>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</si>
  <si>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</si>
  <si>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</si>
  <si>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</si>
  <si>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</si>
  <si>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</si>
  <si>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</si>
  <si>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</si>
  <si>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</si>
  <si>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</si>
  <si>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</si>
  <si>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</si>
  <si>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</si>
  <si>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</si>
  <si>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</si>
  <si>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</si>
  <si>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</si>
  <si>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</si>
  <si>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</si>
  <si>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</si>
  <si>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</si>
  <si>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</si>
  <si>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</si>
  <si>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</si>
  <si>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</si>
  <si>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</si>
  <si>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</si>
  <si>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</si>
  <si>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</si>
  <si>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</si>
  <si>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</si>
  <si>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</si>
  <si>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</si>
  <si>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</si>
  <si>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</si>
  <si>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</si>
  <si>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</si>
  <si>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</si>
  <si>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</si>
  <si>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</si>
  <si>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</si>
  <si>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</si>
  <si>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</si>
  <si>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</si>
  <si>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</si>
  <si>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</si>
  <si>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</si>
  <si>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</si>
  <si>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</si>
  <si>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</si>
  <si>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</si>
  <si>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</si>
  <si>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</si>
  <si>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</si>
  <si>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</si>
  <si>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</si>
  <si>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</si>
  <si>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</si>
  <si>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</si>
  <si>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</si>
  <si>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</si>
  <si>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</si>
  <si>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</si>
  <si>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</si>
  <si>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</si>
  <si>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</si>
  <si>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</si>
  <si>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</si>
  <si>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</si>
  <si>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</si>
  <si>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</si>
  <si>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</si>
  <si>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</si>
  <si>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</si>
  <si>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</si>
  <si>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</si>
  <si>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</si>
  <si>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</si>
  <si>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</si>
  <si>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</si>
  <si>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</si>
  <si>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</si>
  <si>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</si>
  <si>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</si>
  <si>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</si>
  <si>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</si>
  <si>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</si>
  <si>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</si>
  <si>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</si>
  <si>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</si>
  <si>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</si>
  <si>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</si>
  <si>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</si>
  <si>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</si>
  <si>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</si>
  <si>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</si>
  <si>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</si>
  <si>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</si>
  <si>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</si>
  <si>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</si>
  <si>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</si>
  <si>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</si>
  <si>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</si>
  <si>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</si>
  <si>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</si>
  <si>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</si>
  <si>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</si>
  <si>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</si>
  <si>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</si>
  <si>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</si>
  <si>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</si>
  <si>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</si>
  <si>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</si>
  <si>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</si>
  <si>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</si>
  <si>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</si>
  <si>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</si>
  <si>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</si>
  <si>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</si>
  <si>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</si>
  <si>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</si>
  <si>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</si>
  <si>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</si>
  <si>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</si>
  <si>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</si>
  <si>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</si>
  <si>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</si>
  <si>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</si>
  <si>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</si>
  <si>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</si>
  <si>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</si>
  <si>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</si>
  <si>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</si>
  <si>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</si>
  <si>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</si>
  <si>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</si>
  <si>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</si>
  <si>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</si>
  <si>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</si>
  <si>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</si>
  <si>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</si>
  <si>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</si>
  <si>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</si>
  <si>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</si>
  <si>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</si>
  <si>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</si>
  <si>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</si>
  <si>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</si>
  <si>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</si>
  <si>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</si>
  <si>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</si>
  <si>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</si>
  <si>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</si>
  <si>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</si>
  <si>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</si>
  <si>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</si>
  <si>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</si>
  <si>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</si>
  <si>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</si>
  <si>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</si>
  <si>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</si>
  <si>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</si>
  <si>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</si>
  <si>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</si>
  <si>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</si>
  <si>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</si>
  <si>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</si>
  <si>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</si>
  <si>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</si>
  <si>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</si>
  <si>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</si>
  <si>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</si>
  <si>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</si>
  <si>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</si>
  <si>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</si>
  <si>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</si>
  <si>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</si>
  <si>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</si>
  <si>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</si>
  <si>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</si>
  <si>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</si>
  <si>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</si>
  <si>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</si>
  <si>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</si>
  <si>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</si>
  <si>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</si>
  <si>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</si>
  <si>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</si>
  <si>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</si>
  <si>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</si>
  <si>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</si>
  <si>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</si>
  <si>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</si>
  <si>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</si>
  <si>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</si>
  <si>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</si>
  <si>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</si>
  <si>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</si>
  <si>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</si>
  <si>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</si>
  <si>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</si>
  <si>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</si>
  <si>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</si>
  <si>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</si>
  <si>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</si>
  <si>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</si>
  <si>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</si>
  <si>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</si>
  <si>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</si>
  <si>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</si>
  <si>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</si>
  <si>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</si>
  <si>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</si>
  <si>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</si>
  <si>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</si>
  <si>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</si>
  <si>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</si>
  <si>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</si>
  <si>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</si>
  <si>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</si>
  <si>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</si>
  <si>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</si>
  <si>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</si>
  <si>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</si>
  <si>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</si>
  <si>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</si>
  <si>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</si>
  <si>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</si>
  <si>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</si>
  <si>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</si>
  <si>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</si>
  <si>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</si>
  <si>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</si>
  <si>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</si>
  <si>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</si>
  <si>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</si>
  <si>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</si>
  <si>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</si>
  <si>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</si>
  <si>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</si>
  <si>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</si>
  <si>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</si>
  <si>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</si>
  <si>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</si>
  <si>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</si>
  <si>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</si>
  <si>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</si>
  <si>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</si>
  <si>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</si>
  <si>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</si>
  <si>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</si>
  <si>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</si>
  <si>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</si>
  <si>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</si>
  <si>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</si>
  <si>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</si>
  <si>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</si>
  <si>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</si>
  <si>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</si>
  <si>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</si>
  <si>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</si>
  <si>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</si>
  <si>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</si>
  <si>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</si>
  <si>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</si>
  <si>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</si>
  <si>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</si>
  <si>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</si>
  <si>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</si>
  <si>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</si>
  <si>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</si>
  <si>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</si>
  <si>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</si>
  <si>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</si>
  <si>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</si>
  <si>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</si>
  <si>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</si>
  <si>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</si>
  <si>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</si>
  <si>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</si>
  <si>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</si>
  <si>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</si>
  <si>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</si>
  <si>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</si>
  <si>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</si>
  <si>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</si>
  <si>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</si>
  <si>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</si>
  <si>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</si>
  <si>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</si>
  <si>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</si>
  <si>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</si>
  <si>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</si>
  <si>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</si>
  <si>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</si>
  <si>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</si>
  <si>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</si>
  <si>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</si>
  <si>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</si>
  <si>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</si>
  <si>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</si>
  <si>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</si>
  <si>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</si>
  <si>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</si>
  <si>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</si>
  <si>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</si>
  <si>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</si>
  <si>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</si>
  <si>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</si>
  <si>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</si>
  <si>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</si>
  <si>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</si>
  <si>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</si>
  <si>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</si>
  <si>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</si>
  <si>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</si>
  <si>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</si>
  <si>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</si>
  <si>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</si>
  <si>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</si>
  <si>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</si>
  <si>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</si>
  <si>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</si>
  <si>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</si>
  <si>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</si>
  <si>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</si>
  <si>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</si>
  <si>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</si>
  <si>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</si>
  <si>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</si>
  <si>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</si>
  <si>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</si>
  <si>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</si>
  <si>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</si>
  <si>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</si>
  <si>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</si>
  <si>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</si>
  <si>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</si>
  <si>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</si>
  <si>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</si>
  <si>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</si>
  <si>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</si>
  <si>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</si>
  <si>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</si>
  <si>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</si>
  <si>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</si>
  <si>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</si>
  <si>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</si>
  <si>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</si>
  <si>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</si>
  <si>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</si>
  <si>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</si>
  <si>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</si>
  <si>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</si>
  <si>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</si>
  <si>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</si>
  <si>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</si>
  <si>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</si>
  <si>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</si>
  <si>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</si>
  <si>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</si>
  <si>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</si>
  <si>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</si>
  <si>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</si>
  <si>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</si>
  <si>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</si>
  <si>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</si>
  <si>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</si>
  <si>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</si>
  <si>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</si>
  <si>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</si>
  <si>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</si>
  <si>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</si>
  <si>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</si>
  <si>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</si>
  <si>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</si>
  <si>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</si>
  <si>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</si>
  <si>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</si>
  <si>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</si>
  <si>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</si>
  <si>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</si>
  <si>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</si>
  <si>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</si>
  <si>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</si>
  <si>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</si>
  <si>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</si>
  <si>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</si>
  <si>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</si>
  <si>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</si>
  <si>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</si>
  <si>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</si>
  <si>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</si>
  <si>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</si>
  <si>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</si>
  <si>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</si>
  <si>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</si>
  <si>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</si>
  <si>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</si>
  <si>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</si>
  <si>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</si>
  <si>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</si>
  <si>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</si>
  <si>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</si>
  <si>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</si>
  <si>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</si>
  <si>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</si>
  <si>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</si>
  <si>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</si>
  <si>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</si>
  <si>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</si>
  <si>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</si>
  <si>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</si>
  <si>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</si>
  <si>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</si>
  <si>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</si>
  <si>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</si>
  <si>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</si>
  <si>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</si>
  <si>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</si>
  <si>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</si>
  <si>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</si>
  <si>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</si>
  <si>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</si>
  <si>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</si>
  <si>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</si>
  <si>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</si>
  <si>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</si>
  <si>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</si>
  <si>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</si>
  <si>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</si>
  <si>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</si>
  <si>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</si>
  <si>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</si>
  <si>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</si>
  <si>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</si>
  <si>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</si>
  <si>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</si>
  <si>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</si>
  <si>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</si>
  <si>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</si>
  <si>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</si>
  <si>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</si>
  <si>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</si>
  <si>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</si>
  <si>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</si>
  <si>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</si>
  <si>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</si>
  <si>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</si>
  <si>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</si>
  <si>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</si>
  <si>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</si>
  <si>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</si>
  <si>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</si>
  <si>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</si>
  <si>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</si>
  <si>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</si>
  <si>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</si>
  <si>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</si>
  <si>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</si>
  <si>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</si>
  <si>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</si>
  <si>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</si>
  <si>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</si>
  <si>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</si>
  <si>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</si>
  <si>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</si>
  <si>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</si>
  <si>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</si>
  <si>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</si>
  <si>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</si>
  <si>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</si>
  <si>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</si>
  <si>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</si>
  <si>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</si>
  <si>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</si>
  <si>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</si>
  <si>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</si>
  <si>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</si>
  <si>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</si>
  <si>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</si>
  <si>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</si>
  <si>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</si>
  <si>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</si>
  <si>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</si>
  <si>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</si>
  <si>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</si>
  <si>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</si>
  <si>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</si>
  <si>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</si>
  <si>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</si>
  <si>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</si>
  <si>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</si>
  <si>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</si>
  <si>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</si>
  <si>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</si>
  <si>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</si>
  <si>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</si>
  <si>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</si>
  <si>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</si>
  <si>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</si>
  <si>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</si>
  <si>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</si>
  <si>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</si>
  <si>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</si>
  <si>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</si>
  <si>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</si>
  <si>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</si>
  <si>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</si>
  <si>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</si>
  <si>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</si>
  <si>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</si>
  <si>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</si>
  <si>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</si>
  <si>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</si>
  <si>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</si>
  <si>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</si>
  <si>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</si>
  <si>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</si>
  <si>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</si>
  <si>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</si>
  <si>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</si>
  <si>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</si>
  <si>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</si>
  <si>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</si>
  <si>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</si>
  <si>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</si>
  <si>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</si>
  <si>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</si>
  <si>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</si>
  <si>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</si>
  <si>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</si>
  <si>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</si>
  <si>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</si>
  <si>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</si>
  <si>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</si>
  <si>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</si>
  <si>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</si>
  <si>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</si>
  <si>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</si>
  <si>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</si>
  <si>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</si>
  <si>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</si>
  <si>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</si>
  <si>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</si>
  <si>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</si>
  <si>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</si>
  <si>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</si>
  <si>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</si>
  <si>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</si>
  <si>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</si>
  <si>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</si>
  <si>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</si>
  <si>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</si>
  <si>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</si>
  <si>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</si>
  <si>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</si>
  <si>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</si>
  <si>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</si>
  <si>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</si>
  <si>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</si>
  <si>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</si>
  <si>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</si>
  <si>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</si>
  <si>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</si>
  <si>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</si>
  <si>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</si>
  <si>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</si>
  <si>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</si>
  <si>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</si>
  <si>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</si>
  <si>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</si>
  <si>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</si>
  <si>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</si>
  <si>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</si>
  <si>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</si>
  <si>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</si>
  <si>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</si>
  <si>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</si>
  <si>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</si>
  <si>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</si>
  <si>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</si>
  <si>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</si>
  <si>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</si>
  <si>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</si>
  <si>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</si>
  <si>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</si>
  <si>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</si>
  <si>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</si>
  <si>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</si>
  <si>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</si>
  <si>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</si>
  <si>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</si>
  <si>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</si>
  <si>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</si>
  <si>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</si>
  <si>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</si>
  <si>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</si>
  <si>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</si>
  <si>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</si>
  <si>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</si>
  <si>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</si>
  <si>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</si>
  <si>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</si>
  <si>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</si>
  <si>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</si>
  <si>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</si>
  <si>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</si>
  <si>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</si>
  <si>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</si>
  <si>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</si>
  <si>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</si>
  <si>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</si>
  <si>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</si>
  <si>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</si>
  <si>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</si>
  <si>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</si>
  <si>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</si>
  <si>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</si>
  <si>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</si>
  <si>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</si>
  <si>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</si>
  <si>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</si>
  <si>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</si>
  <si>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</si>
  <si>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</si>
  <si>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</si>
  <si>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</si>
  <si>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</si>
  <si>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</si>
  <si>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</si>
  <si>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</si>
  <si>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</si>
  <si>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</si>
  <si>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</si>
  <si>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</si>
  <si>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</si>
  <si>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</si>
  <si>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</si>
  <si>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</si>
  <si>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</si>
  <si>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</si>
  <si>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</si>
  <si>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</si>
  <si>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</si>
  <si>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</si>
  <si>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</si>
  <si>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</si>
  <si>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</si>
  <si>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</si>
  <si>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</si>
  <si>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</si>
  <si>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</si>
  <si>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</si>
  <si>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</si>
  <si>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</si>
  <si>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</si>
  <si>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</si>
  <si>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</si>
  <si>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</si>
  <si>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</si>
  <si>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</si>
  <si>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</si>
  <si>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</si>
  <si>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</si>
  <si>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</si>
  <si>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</si>
  <si>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</si>
  <si>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</si>
  <si>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</si>
  <si>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</si>
  <si>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</si>
  <si>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</si>
  <si>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</si>
  <si>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</si>
  <si>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</si>
  <si>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</si>
  <si>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</si>
  <si>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</si>
  <si>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</si>
  <si>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</si>
  <si>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</si>
  <si>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</si>
  <si>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</si>
  <si>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</si>
  <si>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</si>
  <si>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</si>
  <si>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</si>
  <si>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</si>
  <si>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</si>
  <si>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</si>
  <si>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</si>
  <si>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</si>
  <si>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</si>
  <si>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</si>
  <si>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</si>
  <si>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</si>
  <si>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</si>
  <si>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</si>
  <si>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</si>
  <si>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</si>
  <si>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</si>
  <si>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</si>
  <si>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</si>
  <si>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</si>
  <si>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</si>
  <si>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</si>
  <si>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</si>
  <si>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</si>
  <si>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</si>
  <si>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</si>
  <si>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</si>
  <si>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</si>
  <si>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</si>
  <si>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</si>
  <si>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</si>
  <si>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</si>
  <si>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</si>
  <si>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</si>
  <si>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</si>
  <si>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</si>
  <si>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</si>
  <si>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</si>
  <si>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</si>
  <si>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</si>
  <si>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</si>
  <si>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</si>
  <si>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</si>
  <si>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</si>
  <si>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</si>
  <si>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</si>
  <si>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</si>
  <si>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</si>
  <si>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</si>
  <si>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</si>
  <si>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</si>
  <si>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</si>
  <si>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</si>
  <si>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</si>
  <si>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</si>
  <si>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</si>
  <si>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</si>
  <si>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</si>
  <si>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</si>
  <si>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</si>
  <si>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</si>
  <si>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</si>
  <si>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</si>
  <si>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</si>
  <si>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</si>
  <si>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</si>
  <si>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</si>
  <si>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</si>
  <si>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</si>
  <si>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</si>
  <si>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</si>
  <si>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</si>
  <si>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</si>
  <si>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</si>
  <si>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</si>
  <si>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</si>
  <si>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</si>
  <si>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</si>
  <si>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</si>
  <si>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</si>
  <si>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</si>
  <si>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</si>
  <si>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</si>
  <si>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</si>
  <si>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</si>
  <si>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</si>
  <si>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</si>
  <si>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</si>
  <si>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</si>
  <si>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</si>
  <si>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</si>
  <si>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</si>
  <si>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</si>
  <si>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</si>
  <si>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</si>
  <si>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</si>
  <si>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</si>
  <si>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</si>
  <si>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</si>
  <si>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</si>
  <si>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</si>
  <si>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</si>
  <si>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</si>
  <si>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</si>
  <si>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</si>
  <si>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</si>
  <si>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</si>
  <si>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</si>
  <si>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</si>
  <si>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</si>
  <si>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</si>
  <si>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</si>
  <si>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</si>
  <si>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</si>
  <si>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</si>
  <si>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</si>
  <si>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</si>
  <si>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</si>
  <si>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</si>
  <si>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</si>
  <si>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</si>
  <si>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</si>
  <si>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</si>
  <si>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</si>
  <si>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</si>
  <si>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</si>
  <si>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</si>
  <si>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</si>
  <si>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</si>
  <si>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</si>
  <si>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</si>
  <si>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</si>
  <si>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</si>
  <si>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</si>
  <si>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</si>
  <si>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</si>
  <si>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</si>
  <si>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</si>
  <si>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</si>
  <si>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</si>
  <si>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</si>
  <si>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</si>
  <si>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</si>
  <si>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</si>
  <si>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</si>
  <si>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</si>
  <si>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</si>
  <si>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</si>
  <si>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</si>
  <si>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</si>
  <si>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</si>
  <si>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</si>
  <si>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</si>
  <si>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</si>
  <si>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</si>
  <si>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</si>
  <si>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</si>
  <si>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</si>
  <si>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</si>
  <si>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</si>
  <si>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</si>
  <si>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</si>
  <si>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</si>
  <si>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</si>
  <si>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</si>
  <si>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</si>
  <si>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</si>
  <si>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</si>
  <si>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</si>
  <si>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</si>
  <si>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</si>
  <si>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</si>
  <si>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</si>
  <si>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</si>
  <si>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</si>
  <si>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</si>
  <si>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</si>
  <si>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</si>
  <si>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</si>
  <si>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</si>
  <si>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</si>
  <si>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</si>
  <si>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</si>
  <si>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</si>
  <si>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</si>
  <si>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</si>
  <si>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</si>
  <si>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</si>
  <si>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</si>
  <si>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</si>
  <si>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</si>
  <si>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</si>
  <si>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</si>
  <si>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</si>
  <si>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</si>
  <si>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</si>
  <si>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</si>
  <si>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</si>
  <si>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</si>
  <si>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</si>
  <si>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</si>
  <si>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</si>
  <si>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</si>
  <si>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</si>
  <si>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</si>
  <si>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</si>
  <si>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</si>
  <si>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</si>
  <si>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</si>
  <si>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</si>
  <si>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</si>
  <si>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</si>
  <si>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</si>
  <si>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</si>
  <si>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</si>
  <si>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</si>
  <si>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</si>
  <si>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</si>
  <si>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</si>
  <si>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</si>
  <si>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</si>
  <si>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</si>
  <si>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</si>
  <si>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</si>
  <si>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</si>
  <si>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</si>
  <si>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</si>
  <si>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</si>
  <si>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</si>
  <si>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</si>
  <si>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</si>
  <si>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</si>
  <si>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</si>
  <si>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</si>
  <si>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</si>
  <si>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</si>
  <si>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</si>
  <si>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</si>
  <si>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</si>
  <si>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</si>
  <si>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</si>
  <si>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</si>
  <si>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</si>
  <si>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</si>
  <si>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</si>
  <si>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</si>
  <si>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</si>
  <si>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</si>
  <si>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</si>
  <si>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</si>
  <si>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</si>
  <si>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</si>
  <si>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</si>
  <si>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</si>
  <si>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</si>
  <si>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</si>
  <si>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</si>
  <si>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</si>
  <si>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</si>
  <si>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</si>
  <si>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</si>
  <si>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</si>
  <si>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</si>
  <si>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</si>
  <si>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</si>
  <si>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</si>
  <si>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</si>
  <si>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</si>
  <si>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</si>
  <si>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</si>
  <si>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</si>
  <si>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</si>
  <si>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</si>
  <si>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</si>
  <si>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</si>
  <si>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</si>
  <si>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</si>
  <si>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</si>
  <si>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</si>
  <si>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</si>
  <si>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</si>
  <si>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</si>
  <si>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</si>
  <si>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</si>
  <si>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</si>
  <si>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</si>
  <si>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</si>
  <si>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</si>
  <si>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</si>
  <si>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</si>
  <si>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</si>
  <si>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</si>
  <si>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</si>
  <si>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</si>
  <si>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</si>
  <si>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</si>
  <si>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</si>
  <si>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</si>
  <si>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</si>
  <si>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</si>
  <si>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</si>
  <si>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</si>
  <si>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</si>
  <si>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</si>
  <si>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</si>
  <si>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</si>
  <si>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</si>
  <si>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</si>
  <si>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</si>
  <si>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</si>
  <si>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</si>
  <si>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</si>
  <si>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</si>
  <si>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</si>
  <si>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</si>
  <si>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</si>
  <si>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</si>
  <si>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</si>
  <si>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</si>
  <si>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</si>
  <si>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</si>
  <si>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</si>
  <si>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</si>
  <si>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</si>
  <si>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</si>
  <si>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</si>
  <si>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</si>
  <si>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</si>
  <si>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</si>
  <si>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</si>
  <si>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</si>
  <si>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</si>
  <si>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</si>
  <si>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</si>
  <si>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</si>
  <si>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</si>
  <si>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</si>
  <si>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</si>
  <si>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</si>
  <si>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</si>
  <si>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</si>
  <si>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</si>
  <si>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</si>
  <si>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</si>
  <si>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</si>
  <si>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</si>
  <si>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</si>
  <si>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</si>
  <si>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</si>
  <si>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</si>
  <si>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</si>
  <si>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</si>
  <si>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</si>
  <si>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</si>
  <si>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</si>
  <si>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</si>
  <si>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</si>
  <si>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</si>
  <si>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</si>
  <si>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</si>
  <si>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</si>
  <si>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</si>
  <si>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</si>
  <si>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</si>
  <si>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</si>
  <si>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</si>
  <si>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</si>
  <si>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</si>
  <si>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</si>
  <si>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</si>
  <si>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</si>
  <si>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</si>
  <si>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</si>
  <si>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</si>
  <si>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</si>
  <si>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</si>
  <si>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</si>
  <si>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</si>
  <si>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</si>
  <si>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</si>
  <si>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</si>
  <si>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</si>
  <si>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</si>
  <si>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</si>
  <si>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</si>
  <si>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</si>
  <si>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</si>
  <si>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</si>
  <si>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</si>
  <si>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</si>
  <si>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</si>
  <si>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</si>
  <si>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</si>
  <si>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</si>
  <si>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</si>
  <si>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</si>
  <si>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</si>
  <si>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</si>
  <si>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</si>
  <si>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</si>
  <si>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</si>
  <si>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</si>
  <si>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</si>
  <si>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</si>
  <si>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</si>
  <si>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</si>
  <si>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</si>
  <si>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</si>
  <si>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</si>
  <si>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</si>
  <si>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</si>
  <si>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</si>
  <si>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</si>
  <si>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</si>
  <si>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</si>
  <si>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</si>
  <si>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</si>
  <si>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</si>
  <si>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</si>
  <si>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</si>
  <si>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</si>
  <si>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</si>
  <si>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</si>
  <si>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</si>
  <si>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</si>
  <si>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</si>
  <si>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</si>
  <si>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</si>
  <si>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</si>
  <si>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</si>
  <si>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</si>
  <si>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</si>
  <si>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</si>
  <si>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</si>
  <si>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</si>
  <si>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</si>
  <si>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</si>
  <si>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</si>
  <si>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</si>
  <si>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</si>
  <si>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</si>
  <si>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</si>
  <si>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</si>
  <si>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</si>
  <si>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</si>
  <si>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</si>
  <si>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</si>
  <si>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</si>
  <si>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</si>
  <si>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</si>
  <si>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</si>
  <si>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</si>
  <si>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</si>
  <si>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</si>
  <si>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</si>
  <si>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</si>
  <si>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</si>
  <si>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</si>
  <si>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</si>
  <si>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</si>
  <si>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</si>
  <si>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</si>
  <si>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</si>
  <si>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</si>
  <si>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</si>
  <si>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</si>
  <si>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</si>
  <si>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</si>
  <si>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</si>
  <si>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</si>
  <si>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</si>
  <si>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</si>
  <si>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</si>
  <si>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</si>
  <si>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</si>
  <si>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</si>
  <si>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</si>
  <si>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</si>
  <si>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</si>
  <si>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</si>
  <si>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</si>
  <si>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</si>
  <si>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</si>
  <si>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</si>
  <si>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</si>
  <si>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</si>
  <si>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</si>
  <si>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</si>
  <si>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</si>
  <si>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</si>
  <si>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</si>
  <si>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</si>
  <si>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</si>
  <si>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</si>
  <si>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</si>
  <si>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</si>
  <si>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</si>
  <si>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</si>
  <si>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</si>
  <si>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</si>
  <si>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</si>
  <si>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</si>
  <si>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</si>
  <si>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</si>
  <si>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</si>
  <si>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</si>
  <si>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</si>
  <si>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</si>
  <si>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</si>
  <si>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</si>
  <si>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</si>
  <si>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</si>
  <si>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</si>
  <si>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</si>
  <si>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</si>
  <si>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</si>
  <si>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</si>
  <si>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</si>
  <si>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</si>
  <si>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</si>
  <si>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</si>
  <si>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</si>
  <si>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</si>
  <si>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</si>
  <si>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</si>
  <si>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</si>
  <si>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</si>
  <si>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</si>
  <si>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</si>
  <si>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</si>
  <si>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</si>
  <si>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</si>
  <si>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</si>
  <si>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</si>
  <si>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</si>
  <si>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</si>
  <si>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</si>
  <si>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</si>
  <si>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</si>
  <si>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</si>
  <si>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</si>
  <si>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</si>
  <si>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</si>
  <si>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</si>
  <si>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</si>
  <si>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</si>
  <si>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</si>
  <si>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</si>
  <si>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</si>
  <si>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</si>
  <si>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</si>
  <si>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</si>
  <si>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</si>
  <si>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</si>
  <si>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</si>
  <si>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</si>
  <si>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</si>
  <si>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</si>
  <si>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</si>
  <si>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</si>
  <si>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</si>
  <si>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</si>
  <si>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</si>
  <si>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</si>
  <si>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</si>
  <si>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</si>
  <si>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</si>
  <si>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</si>
  <si>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</si>
  <si>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</si>
  <si>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</si>
  <si>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</si>
  <si>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</si>
  <si>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</si>
  <si>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</si>
  <si>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</si>
  <si>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</si>
  <si>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</si>
  <si>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</si>
  <si>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</si>
  <si>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</si>
  <si>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</si>
  <si>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</si>
  <si>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</si>
  <si>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</si>
  <si>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</si>
  <si>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</si>
  <si>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</si>
  <si>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</si>
  <si>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</si>
  <si>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</si>
  <si>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</si>
  <si>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</si>
  <si>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</si>
  <si>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</si>
  <si>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</si>
  <si>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</si>
  <si>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</si>
  <si>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</si>
  <si>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</si>
  <si>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</si>
  <si>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</si>
  <si>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</si>
  <si>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</si>
  <si>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</si>
  <si>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</si>
  <si>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</si>
  <si>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</si>
  <si>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</si>
  <si>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</si>
  <si>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</si>
  <si>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</si>
  <si>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</si>
  <si>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</si>
  <si>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</si>
  <si>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</si>
  <si>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</si>
  <si>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</si>
  <si>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</si>
  <si>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</si>
  <si>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</si>
  <si>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</si>
  <si>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</si>
  <si>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</si>
  <si>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</si>
  <si>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</si>
  <si>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</si>
  <si>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</si>
  <si>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</si>
  <si>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</si>
  <si>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</si>
  <si>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</si>
  <si>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</si>
  <si>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</si>
  <si>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</si>
  <si>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</si>
  <si>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</si>
  <si>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</si>
  <si>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</si>
  <si>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</si>
  <si>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</si>
  <si>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</si>
  <si>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</si>
  <si>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</si>
  <si>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</si>
  <si>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</si>
  <si>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</si>
  <si>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</si>
  <si>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</si>
  <si>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</si>
  <si>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</si>
  <si>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</si>
  <si>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</si>
  <si>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</si>
  <si>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</si>
  <si>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</si>
  <si>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</si>
  <si>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</si>
  <si>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</si>
  <si>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</si>
  <si>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</si>
  <si>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</si>
  <si>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</si>
  <si>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</si>
  <si>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</si>
  <si>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</si>
  <si>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</si>
  <si>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</si>
  <si>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</si>
  <si>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</si>
  <si>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</si>
  <si>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</si>
  <si>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</si>
  <si>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</si>
  <si>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</si>
  <si>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</si>
  <si>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</si>
  <si>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</si>
  <si>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</si>
  <si>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</si>
  <si>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</si>
  <si>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</si>
  <si>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</si>
  <si>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</si>
  <si>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</si>
  <si>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</si>
  <si>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</si>
  <si>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</si>
  <si>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</si>
  <si>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</si>
  <si>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</si>
  <si>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</si>
  <si>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</si>
  <si>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</si>
  <si>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</si>
  <si>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</si>
  <si>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</si>
  <si>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</si>
  <si>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</si>
  <si>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</si>
  <si>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</si>
  <si>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</si>
  <si>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</si>
  <si>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</si>
  <si>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</si>
  <si>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</si>
  <si>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</si>
  <si>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</si>
  <si>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</si>
  <si>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</si>
  <si>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</si>
  <si>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</si>
  <si>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</si>
  <si>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</si>
  <si>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</si>
  <si>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</si>
  <si>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</si>
  <si>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</si>
  <si>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</si>
  <si>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</si>
  <si>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</si>
  <si>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</si>
  <si>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</si>
  <si>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</si>
  <si>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</si>
  <si>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</si>
  <si>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</si>
  <si>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</si>
  <si>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</si>
  <si>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</si>
  <si>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</si>
  <si>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</si>
  <si>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</si>
  <si>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</si>
  <si>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</si>
  <si>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</si>
  <si>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</si>
  <si>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</si>
  <si>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</si>
  <si>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</si>
  <si>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</si>
  <si>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</si>
  <si>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</si>
  <si>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</si>
  <si>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</si>
  <si>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</si>
  <si>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</si>
  <si>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</si>
  <si>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</si>
  <si>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</si>
  <si>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</si>
  <si>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</si>
  <si>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</si>
  <si>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</si>
  <si>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</si>
  <si>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</si>
  <si>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</si>
  <si>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</si>
  <si>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</si>
  <si>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</si>
  <si>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</si>
  <si>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</si>
  <si>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</si>
  <si>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</si>
  <si>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</si>
  <si>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</si>
  <si>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</si>
  <si>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</si>
  <si>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</si>
  <si>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</si>
  <si>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</si>
  <si>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</si>
  <si>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</si>
  <si>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</si>
  <si>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</si>
  <si>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</si>
  <si>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</si>
  <si>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</si>
  <si>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</si>
  <si>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</si>
  <si>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</si>
  <si>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</si>
  <si>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</si>
  <si>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</si>
  <si>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</si>
  <si>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</si>
  <si>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</si>
  <si>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</si>
  <si>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</si>
  <si>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</si>
  <si>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</si>
  <si>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</si>
  <si>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</si>
  <si>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</si>
  <si>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</si>
  <si>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</si>
  <si>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</si>
  <si>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</si>
  <si>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</si>
  <si>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</si>
  <si>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</si>
  <si>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</si>
  <si>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</si>
  <si>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</si>
  <si>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</si>
  <si>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</si>
  <si>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</si>
  <si>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</si>
  <si>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</si>
  <si>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</si>
  <si>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</si>
  <si>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</si>
  <si>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</si>
  <si>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</si>
  <si>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</si>
  <si>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</si>
  <si>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</si>
  <si>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</si>
  <si>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</si>
  <si>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</si>
  <si>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</si>
  <si>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</si>
  <si>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</si>
  <si>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</si>
  <si>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</si>
  <si>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</si>
  <si>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</si>
  <si>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</si>
  <si>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</si>
  <si>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</si>
  <si>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</si>
  <si>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</si>
  <si>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</si>
  <si>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</si>
  <si>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</si>
  <si>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</si>
  <si>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</si>
  <si>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</si>
  <si>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</si>
  <si>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</si>
  <si>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</si>
  <si>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</si>
  <si>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</si>
  <si>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</si>
  <si>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</si>
  <si>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</si>
  <si>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</si>
  <si>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</si>
  <si>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</si>
  <si>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</si>
  <si>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</si>
  <si>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</si>
  <si>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</si>
  <si>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</si>
  <si>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</si>
  <si>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</si>
  <si>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</si>
  <si>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</si>
  <si>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</si>
  <si>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</si>
  <si>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</si>
  <si>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</si>
  <si>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</si>
  <si>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</si>
  <si>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</si>
  <si>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</si>
  <si>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</si>
  <si>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</si>
  <si>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</si>
  <si>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</si>
  <si>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</si>
  <si>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</si>
  <si>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</si>
  <si>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</si>
  <si>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</si>
  <si>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</si>
  <si>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</si>
  <si>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</si>
  <si>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</si>
  <si>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</si>
  <si>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</si>
  <si>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</si>
  <si>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</si>
  <si>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</si>
  <si>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</si>
  <si>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</si>
  <si>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</si>
  <si>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</si>
  <si>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</si>
  <si>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</si>
  <si>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</si>
  <si>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</si>
  <si>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</si>
  <si>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</si>
  <si>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</si>
  <si>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</si>
  <si>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</si>
  <si>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</si>
  <si>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</si>
  <si>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</si>
  <si>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</si>
  <si>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</si>
  <si>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</si>
  <si>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</si>
  <si>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</si>
  <si>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</si>
  <si>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</si>
  <si>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</si>
  <si>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</si>
  <si>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</si>
  <si>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</si>
  <si>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</si>
  <si>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</si>
  <si>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</si>
  <si>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</si>
  <si>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</si>
  <si>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</si>
  <si>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</si>
  <si>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</si>
  <si>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</si>
  <si>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</si>
  <si>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</si>
  <si>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</si>
  <si>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</si>
  <si>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</si>
  <si>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</si>
  <si>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</si>
  <si>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</si>
  <si>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</si>
  <si>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</si>
  <si>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</si>
  <si>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</si>
  <si>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</si>
  <si>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</si>
  <si>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</si>
  <si>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</si>
  <si>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</si>
  <si>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</si>
  <si>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</si>
  <si>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</si>
  <si>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</si>
  <si>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</si>
  <si>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</si>
  <si>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</si>
  <si>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</si>
  <si>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</si>
  <si>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</si>
  <si>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</si>
  <si>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</si>
  <si>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</si>
  <si>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</si>
  <si>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</si>
  <si>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</si>
  <si>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</si>
  <si>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</si>
  <si>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</si>
  <si>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</si>
  <si>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</si>
  <si>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</si>
  <si>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</si>
  <si>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</si>
  <si>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</si>
  <si>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</si>
  <si>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</si>
  <si>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</si>
  <si>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</si>
  <si>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</si>
  <si>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</si>
  <si>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</si>
  <si>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</si>
  <si>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</si>
  <si>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</si>
  <si>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</si>
  <si>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</si>
  <si>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</si>
  <si>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</si>
  <si>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</si>
  <si>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</si>
  <si>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</si>
  <si>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</si>
  <si>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</si>
  <si>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</si>
  <si>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</si>
  <si>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</si>
  <si>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</si>
  <si>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</si>
  <si>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</si>
  <si>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</si>
  <si>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</si>
  <si>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</si>
  <si>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</si>
  <si>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</si>
  <si>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</si>
  <si>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</si>
  <si>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</si>
  <si>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</si>
  <si>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</si>
  <si>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</si>
  <si>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</si>
  <si>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</si>
  <si>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</si>
  <si>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</si>
  <si>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</si>
  <si>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</si>
  <si>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</si>
  <si>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</si>
  <si>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</si>
  <si>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</si>
  <si>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</si>
  <si>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</si>
  <si>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</si>
  <si>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</si>
  <si>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</si>
  <si>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</si>
  <si>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</si>
  <si>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</si>
  <si>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</si>
  <si>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</si>
  <si>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</si>
  <si>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</si>
  <si>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</si>
  <si>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</si>
  <si>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</si>
  <si>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</si>
  <si>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</si>
  <si>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</si>
  <si>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</si>
  <si>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</si>
  <si>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</si>
  <si>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</si>
  <si>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</si>
  <si>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</si>
  <si>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</si>
  <si>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</si>
  <si>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</si>
  <si>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</si>
  <si>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</si>
  <si>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</si>
  <si>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</si>
  <si>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</si>
  <si>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</si>
  <si>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</si>
  <si>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</si>
  <si>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</si>
  <si>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</si>
  <si>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</si>
  <si>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</si>
  <si>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</si>
  <si>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</si>
  <si>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</si>
  <si>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</si>
  <si>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</si>
  <si>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</si>
  <si>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</si>
  <si>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</si>
  <si>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</si>
  <si>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</si>
  <si>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</si>
  <si>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</si>
  <si>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</si>
  <si>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</si>
  <si>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</si>
  <si>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</si>
  <si>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</si>
  <si>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</si>
  <si>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</si>
  <si>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</si>
  <si>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</si>
  <si>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</si>
  <si>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</si>
  <si>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</si>
  <si>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</si>
  <si>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</si>
  <si>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</si>
  <si>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</si>
  <si>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</si>
  <si>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</si>
  <si>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</si>
  <si>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</si>
  <si>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</si>
  <si>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</si>
  <si>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</si>
  <si>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</si>
  <si>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</si>
  <si>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</si>
  <si>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</si>
  <si>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</si>
  <si>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</si>
  <si>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</si>
  <si>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</si>
  <si>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</si>
  <si>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</si>
  <si>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</si>
  <si>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</si>
  <si>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</si>
  <si>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</si>
  <si>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</si>
  <si>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</si>
  <si>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</si>
  <si>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</si>
  <si>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</si>
  <si>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</si>
  <si>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</si>
  <si>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</si>
  <si>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</si>
  <si>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</si>
  <si>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</si>
  <si>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</si>
  <si>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</si>
  <si>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</si>
  <si>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</si>
  <si>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</si>
  <si>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</si>
  <si>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</si>
  <si>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</si>
  <si>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</si>
  <si>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</si>
  <si>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</si>
  <si>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</si>
  <si>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</si>
  <si>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</si>
  <si>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</si>
  <si>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</si>
  <si>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</si>
  <si>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</si>
  <si>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</si>
  <si>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</si>
  <si>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</si>
  <si>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</si>
  <si>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</si>
  <si>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</si>
  <si>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</si>
  <si>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</si>
  <si>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</si>
  <si>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</si>
  <si>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</si>
  <si>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</si>
  <si>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</si>
  <si>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</si>
  <si>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</si>
  <si>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</si>
  <si>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</si>
  <si>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</si>
  <si>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</si>
  <si>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</si>
  <si>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</si>
  <si>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</si>
  <si>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</si>
  <si>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</si>
  <si>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</si>
  <si>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</si>
  <si>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</si>
  <si>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</si>
  <si>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</si>
  <si>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</si>
  <si>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</si>
  <si>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</si>
  <si>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</si>
  <si>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</si>
  <si>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</si>
  <si>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</si>
  <si>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</si>
  <si>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</si>
  <si>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</si>
  <si>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</si>
  <si>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</si>
  <si>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</si>
  <si>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</si>
  <si>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</si>
  <si>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</si>
  <si>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</si>
  <si>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</si>
  <si>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</si>
  <si>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</si>
  <si>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</si>
  <si>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</si>
  <si>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</si>
  <si>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</si>
  <si>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</si>
  <si>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</si>
  <si>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</si>
  <si>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</si>
  <si>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</si>
  <si>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</si>
  <si>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</si>
  <si>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</si>
  <si>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</si>
  <si>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</si>
  <si>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</si>
  <si>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</si>
  <si>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</si>
  <si>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</si>
  <si>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</si>
  <si>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</si>
  <si>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</si>
  <si>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</si>
  <si>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</si>
  <si>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</si>
  <si>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</si>
  <si>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</si>
  <si>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</si>
  <si>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</si>
  <si>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</si>
  <si>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</si>
  <si>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</si>
  <si>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</si>
  <si>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</si>
  <si>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</si>
  <si>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</si>
  <si>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</si>
  <si>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</si>
  <si>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</si>
  <si>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</si>
  <si>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</si>
  <si>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</si>
  <si>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</si>
  <si>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</si>
  <si>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</si>
  <si>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</si>
  <si>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</si>
  <si>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</si>
  <si>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</si>
  <si>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</si>
  <si>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</si>
  <si>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</si>
  <si>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</si>
  <si>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</si>
  <si>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</si>
  <si>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</si>
  <si>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</si>
  <si>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</si>
  <si>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</si>
  <si>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</si>
  <si>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</si>
  <si>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</si>
  <si>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</si>
  <si>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</si>
  <si>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</si>
  <si>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</si>
  <si>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</si>
  <si>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</si>
  <si>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</si>
  <si>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</si>
  <si>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</si>
  <si>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</si>
  <si>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</si>
  <si>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</si>
  <si>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</si>
  <si>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</si>
  <si>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</si>
  <si>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</si>
  <si>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</si>
  <si>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</si>
  <si>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</si>
  <si>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</si>
  <si>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</si>
  <si>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</si>
  <si>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</si>
  <si>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</si>
  <si>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</si>
  <si>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</si>
  <si>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</si>
  <si>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</si>
  <si>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</si>
  <si>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</si>
  <si>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</si>
  <si>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</si>
  <si>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</si>
  <si>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</si>
  <si>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</si>
  <si>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</si>
  <si>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</si>
  <si>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</si>
  <si>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</si>
  <si>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</si>
  <si>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</si>
  <si>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</si>
  <si>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</si>
  <si>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</si>
  <si>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</si>
  <si>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</si>
  <si>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</si>
  <si>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</si>
  <si>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</si>
  <si>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</si>
  <si>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</si>
  <si>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</si>
  <si>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</si>
  <si>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</si>
  <si>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</si>
  <si>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</si>
  <si>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</si>
  <si>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</si>
  <si>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</si>
  <si>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</si>
  <si>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</si>
  <si>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</si>
  <si>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</si>
  <si>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</si>
  <si>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</si>
  <si>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</si>
  <si>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</si>
  <si>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</si>
  <si>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</si>
  <si>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</si>
  <si>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</si>
  <si>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</si>
  <si>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</si>
  <si>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</si>
  <si>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</si>
  <si>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</si>
  <si>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</si>
  <si>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</si>
  <si>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</si>
  <si>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</si>
  <si>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</si>
  <si>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</si>
  <si>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</si>
  <si>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</si>
  <si>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</si>
  <si>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</si>
  <si>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</si>
  <si>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</si>
  <si>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</si>
  <si>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</si>
  <si>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</si>
  <si>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</si>
  <si>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</si>
  <si>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</si>
  <si>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</si>
  <si>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</si>
  <si>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</si>
  <si>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</si>
  <si>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</si>
  <si>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</si>
  <si>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</si>
  <si>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</si>
  <si>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</si>
  <si>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</si>
  <si>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</si>
  <si>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</si>
  <si>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</si>
  <si>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</si>
  <si>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</si>
  <si>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</si>
  <si>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</si>
  <si>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</si>
  <si>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</si>
  <si>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</si>
  <si>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</si>
  <si>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</si>
  <si>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</si>
  <si>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</si>
  <si>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</si>
  <si>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</si>
  <si>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</si>
  <si>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</si>
  <si>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</si>
  <si>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</si>
  <si>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</si>
  <si>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</si>
  <si>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</si>
  <si>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</si>
  <si>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</si>
  <si>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</si>
  <si>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</si>
  <si>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</si>
  <si>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</si>
  <si>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</si>
  <si>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</si>
  <si>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</si>
  <si>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</si>
  <si>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</si>
  <si>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</si>
  <si>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</si>
  <si>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</si>
  <si>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</si>
  <si>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</si>
  <si>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</si>
  <si>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</si>
  <si>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</si>
  <si>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</si>
  <si>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</si>
  <si>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</si>
  <si>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</si>
  <si>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</si>
  <si>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</si>
  <si>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</si>
  <si>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</si>
  <si>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</si>
  <si>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</si>
  <si>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</si>
  <si>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</si>
  <si>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</si>
  <si>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</si>
  <si>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</si>
  <si>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</si>
  <si>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</si>
  <si>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</si>
  <si>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</si>
  <si>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</si>
  <si>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</si>
  <si>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</si>
  <si>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</si>
  <si>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</si>
  <si>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</si>
  <si>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</si>
  <si>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</si>
  <si>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</si>
  <si>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</si>
  <si>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</si>
  <si>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</si>
  <si>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</si>
  <si>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</si>
  <si>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</si>
  <si>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</si>
  <si>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</si>
  <si>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</si>
  <si>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</si>
  <si>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</si>
  <si>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</si>
  <si>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</si>
  <si>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</si>
  <si>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</si>
  <si>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</si>
  <si>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</si>
  <si>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</si>
  <si>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</si>
  <si>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</si>
  <si>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</si>
  <si>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</si>
  <si>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</si>
  <si>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</si>
  <si>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</si>
  <si>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</si>
  <si>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</si>
  <si>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</si>
  <si>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</si>
  <si>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</si>
  <si>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</si>
  <si>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</si>
  <si>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</si>
  <si>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</si>
  <si>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</si>
  <si>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</si>
  <si>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</si>
  <si>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</si>
  <si>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</si>
  <si>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</si>
  <si>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</si>
  <si>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</si>
  <si>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</si>
  <si>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</si>
  <si>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</si>
  <si>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</si>
  <si>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</si>
  <si>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</si>
  <si>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</si>
  <si>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</si>
  <si>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</si>
  <si>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</si>
  <si>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</si>
  <si>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</si>
  <si>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</si>
  <si>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</si>
  <si>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</si>
  <si>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</si>
  <si>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</si>
  <si>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</si>
  <si>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</si>
  <si>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</si>
  <si>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</si>
  <si>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</si>
  <si>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</si>
  <si>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</si>
  <si>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</si>
  <si>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</si>
  <si>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</si>
  <si>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</si>
  <si>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</si>
  <si>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</si>
  <si>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</si>
  <si>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</si>
  <si>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</si>
  <si>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</si>
  <si>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</si>
  <si>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</si>
  <si>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</si>
  <si>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</si>
  <si>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</si>
  <si>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</si>
  <si>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</si>
  <si>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</si>
  <si>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</si>
  <si>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</si>
  <si>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</si>
  <si>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</si>
  <si>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</si>
  <si>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</si>
  <si>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</si>
  <si>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</si>
  <si>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</si>
  <si>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</si>
  <si>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</si>
  <si>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</si>
  <si>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</si>
  <si>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</si>
  <si>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</si>
  <si>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</si>
  <si>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</si>
  <si>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</si>
  <si>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</si>
  <si>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</si>
  <si>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</si>
  <si>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</si>
  <si>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</si>
  <si>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</si>
  <si>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</si>
  <si>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</si>
  <si>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</si>
  <si>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</si>
  <si>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</si>
  <si>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</si>
  <si>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</si>
  <si>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</si>
  <si>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</si>
  <si>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</si>
  <si>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</si>
  <si>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</si>
  <si>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</si>
  <si>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</si>
  <si>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</si>
  <si>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</si>
  <si>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</si>
  <si>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</si>
  <si>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</si>
  <si>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</si>
  <si>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</si>
  <si>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</si>
  <si>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</si>
  <si>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</si>
  <si>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</si>
  <si>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</si>
  <si>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</si>
  <si>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</si>
  <si>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</si>
  <si>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</si>
  <si>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</si>
  <si>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</si>
  <si>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</si>
  <si>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</si>
  <si>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</si>
  <si>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</si>
  <si>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</si>
  <si>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</si>
  <si>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</si>
  <si>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</si>
  <si>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</si>
  <si>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</si>
  <si>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</si>
  <si>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</si>
  <si>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</si>
  <si>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</si>
  <si>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</si>
  <si>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</si>
  <si>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</si>
  <si>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</si>
  <si>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</si>
  <si>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</si>
  <si>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</si>
  <si>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</si>
  <si>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</si>
  <si>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</si>
  <si>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</si>
  <si>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</si>
  <si>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</si>
  <si>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</si>
  <si>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</si>
  <si>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</si>
  <si>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</si>
  <si>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</si>
  <si>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</si>
  <si>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</si>
  <si>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</si>
  <si>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</si>
  <si>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</si>
  <si>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</si>
  <si>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</si>
  <si>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</si>
  <si>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</si>
  <si>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</si>
  <si>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</si>
  <si>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</si>
  <si>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</si>
  <si>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</si>
  <si>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</si>
  <si>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</si>
  <si>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</si>
  <si>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</si>
  <si>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</si>
  <si>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</si>
  <si>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</si>
  <si>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</si>
  <si>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</si>
  <si>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</si>
  <si>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</si>
  <si>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</si>
  <si>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</si>
  <si>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</si>
  <si>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</si>
  <si>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</si>
  <si>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</si>
  <si>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</si>
  <si>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</si>
  <si>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</si>
  <si>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</si>
  <si>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</si>
  <si>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</si>
  <si>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</si>
  <si>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</si>
  <si>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</si>
  <si>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</si>
  <si>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</si>
  <si>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</si>
  <si>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</si>
  <si>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</si>
  <si>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</si>
  <si>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</si>
  <si>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</si>
  <si>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</si>
  <si>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</si>
  <si>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</si>
  <si>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</si>
  <si>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</si>
  <si>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</si>
  <si>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</si>
  <si>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</si>
  <si>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</si>
  <si>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</si>
  <si>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</si>
  <si>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</si>
  <si>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</si>
  <si>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</si>
  <si>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</si>
  <si>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</si>
  <si>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</si>
  <si>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</si>
  <si>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</si>
  <si>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</si>
  <si>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</si>
  <si>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</si>
  <si>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</si>
  <si>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</si>
  <si>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</si>
  <si>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</si>
  <si>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</si>
  <si>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</si>
  <si>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</si>
  <si>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</si>
  <si>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</si>
  <si>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</si>
  <si>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</si>
  <si>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</si>
  <si>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</si>
  <si>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</si>
  <si>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</si>
  <si>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</si>
  <si>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</si>
  <si>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</si>
  <si>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</si>
  <si>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</si>
  <si>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</si>
  <si>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</si>
  <si>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</si>
  <si>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</si>
  <si>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</si>
  <si>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</si>
  <si>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</si>
  <si>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</si>
  <si>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</si>
  <si>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</si>
  <si>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</si>
  <si>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</si>
  <si>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</si>
  <si>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</si>
  <si>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</si>
  <si>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</si>
  <si>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</si>
  <si>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</si>
  <si>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</si>
  <si>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</si>
  <si>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</si>
  <si>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</si>
  <si>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</si>
  <si>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</si>
  <si>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</si>
  <si>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</si>
  <si>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</si>
  <si>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</si>
  <si>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</si>
  <si>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</si>
  <si>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</si>
  <si>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</si>
  <si>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</si>
  <si>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</si>
  <si>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</si>
  <si>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</si>
  <si>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</si>
  <si>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</si>
  <si>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</si>
  <si>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</si>
  <si>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</si>
  <si>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</si>
  <si>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</si>
  <si>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</si>
  <si>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</si>
  <si>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</si>
  <si>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</si>
  <si>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</si>
  <si>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</si>
  <si>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</si>
  <si>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</si>
  <si>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</si>
  <si>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</si>
  <si>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</si>
  <si>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</si>
  <si>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</si>
  <si>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</si>
  <si>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</si>
  <si>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</si>
  <si>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</si>
  <si>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</si>
  <si>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</si>
  <si>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</si>
  <si>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</si>
  <si>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</si>
  <si>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</si>
  <si>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</si>
  <si>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</si>
  <si>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</si>
  <si>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</si>
  <si>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</si>
  <si>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</si>
  <si>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</si>
  <si>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</si>
  <si>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</si>
  <si>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</si>
  <si>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</si>
  <si>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</si>
  <si>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</si>
  <si>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</si>
  <si>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</si>
  <si>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</si>
  <si>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</si>
  <si>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</si>
  <si>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</si>
  <si>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</si>
  <si>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</si>
  <si>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</si>
  <si>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</si>
  <si>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</si>
  <si>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</si>
  <si>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</si>
  <si>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</si>
  <si>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</si>
  <si>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</si>
  <si>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</si>
  <si>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</si>
  <si>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</si>
  <si>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</si>
  <si>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</si>
  <si>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</si>
  <si>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</si>
  <si>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</si>
  <si>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</si>
  <si>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</si>
  <si>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</si>
  <si>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</si>
  <si>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</si>
  <si>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</si>
  <si>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</si>
  <si>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</si>
  <si>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</si>
  <si>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</si>
  <si>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</si>
  <si>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</si>
  <si>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</si>
  <si>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</si>
  <si>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</si>
  <si>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</si>
  <si>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</si>
  <si>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</si>
  <si>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</si>
  <si>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</si>
  <si>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</si>
  <si>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</si>
  <si>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</si>
  <si>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</si>
  <si>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</si>
  <si>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</si>
  <si>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</si>
  <si>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</si>
  <si>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</si>
  <si>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</si>
  <si>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</si>
  <si>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</si>
  <si>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</si>
  <si>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</si>
  <si>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</si>
  <si>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</si>
  <si>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</si>
  <si>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</si>
  <si>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</si>
  <si>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</si>
  <si>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</si>
  <si>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</si>
  <si>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</si>
  <si>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</si>
  <si>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</si>
  <si>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</si>
  <si>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</si>
  <si>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</si>
  <si>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</si>
  <si>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</si>
  <si>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</si>
  <si>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</si>
  <si>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</si>
  <si>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</si>
  <si>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</si>
  <si>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</si>
  <si>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</si>
  <si>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</si>
  <si>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</si>
  <si>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</si>
  <si>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</si>
  <si>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</si>
  <si>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</si>
  <si>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</si>
  <si>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</si>
  <si>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</si>
  <si>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</si>
  <si>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</si>
  <si>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</si>
  <si>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</si>
  <si>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</si>
  <si>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</si>
  <si>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</si>
  <si>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</si>
  <si>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</si>
  <si>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</si>
  <si>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</si>
  <si>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</si>
  <si>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</si>
  <si>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</si>
  <si>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</si>
  <si>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</si>
  <si>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</si>
  <si>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</si>
  <si>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</si>
  <si>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</si>
  <si>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</si>
  <si>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</si>
  <si>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</si>
  <si>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</si>
  <si>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</si>
  <si>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</si>
  <si>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</si>
  <si>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</si>
  <si>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</si>
  <si>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</si>
  <si>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</si>
  <si>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</si>
  <si>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</si>
  <si>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</si>
  <si>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</si>
  <si>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</si>
  <si>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</si>
  <si>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</si>
  <si>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</si>
  <si>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</si>
  <si>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</si>
  <si>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</si>
  <si>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</si>
  <si>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</si>
  <si>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</si>
  <si>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</si>
  <si>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</si>
  <si>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</si>
  <si>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</si>
  <si>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</si>
  <si>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</si>
  <si>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</si>
  <si>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</si>
  <si>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</si>
  <si>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</si>
  <si>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</si>
  <si>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</si>
  <si>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</si>
  <si>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</si>
  <si>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</si>
  <si>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</si>
  <si>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</si>
  <si>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</si>
  <si>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</si>
  <si>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</si>
  <si>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</si>
  <si>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</si>
  <si>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</si>
  <si>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</si>
  <si>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</si>
  <si>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</si>
  <si>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</si>
  <si>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</si>
  <si>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</si>
  <si>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</si>
  <si>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</si>
  <si>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</si>
  <si>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</si>
  <si>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</si>
  <si>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</si>
  <si>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</si>
  <si>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</si>
  <si>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</si>
  <si>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</si>
  <si>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</si>
  <si>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</si>
  <si>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</si>
  <si>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</si>
  <si>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</si>
  <si>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</si>
  <si>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</si>
  <si>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</si>
  <si>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</si>
  <si>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</si>
  <si>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</si>
  <si>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</si>
  <si>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</si>
  <si>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</si>
  <si>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</si>
  <si>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</si>
  <si>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</si>
  <si>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</si>
  <si>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</si>
  <si>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</si>
  <si>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</si>
  <si>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</si>
  <si>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</si>
  <si>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</si>
  <si>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</si>
  <si>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</si>
  <si>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</si>
  <si>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</si>
  <si>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</si>
  <si>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</si>
  <si>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</si>
  <si>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</si>
  <si>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</si>
  <si>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</si>
  <si>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</si>
  <si>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</si>
  <si>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</si>
  <si>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</si>
  <si>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</si>
  <si>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</si>
  <si>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</si>
  <si>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</si>
  <si>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</si>
  <si>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</si>
  <si>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</si>
  <si>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</si>
  <si>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</si>
  <si>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</si>
  <si>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</si>
  <si>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</si>
  <si>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</si>
  <si>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</si>
  <si>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</si>
  <si>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</si>
  <si>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</si>
  <si>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</si>
  <si>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</si>
  <si>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</si>
  <si>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</si>
  <si>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</si>
  <si>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</si>
  <si>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</si>
  <si>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</si>
  <si>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</si>
  <si>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</si>
  <si>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</si>
  <si>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</si>
  <si>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</si>
  <si>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</si>
  <si>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</si>
  <si>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</si>
  <si>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</si>
  <si>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</si>
  <si>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</si>
  <si>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</si>
  <si>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</si>
  <si>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</si>
  <si>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</si>
  <si>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</si>
  <si>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</si>
  <si>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</si>
  <si>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</si>
  <si>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</si>
  <si>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</si>
  <si>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</si>
  <si>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</si>
  <si>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</si>
  <si>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</si>
  <si>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</si>
  <si>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</si>
  <si>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</si>
  <si>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</si>
  <si>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</si>
  <si>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</si>
  <si>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</si>
  <si>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</si>
  <si>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</si>
  <si>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</si>
  <si>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</si>
  <si>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</si>
  <si>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</si>
  <si>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</si>
  <si>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</si>
  <si>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</si>
  <si>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</si>
  <si>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</si>
  <si>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</si>
  <si>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</si>
  <si>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</si>
  <si>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</si>
  <si>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</si>
  <si>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</si>
  <si>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</si>
  <si>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</si>
  <si>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</si>
  <si>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</si>
  <si>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</si>
  <si>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</si>
  <si>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</si>
  <si>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</si>
  <si>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</si>
  <si>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</si>
  <si>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</si>
  <si>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</si>
  <si>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</si>
  <si>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</si>
  <si>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</si>
  <si>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</si>
  <si>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</si>
  <si>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</si>
  <si>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</si>
  <si>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</si>
  <si>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</si>
  <si>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</si>
  <si>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</si>
  <si>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</si>
  <si>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</si>
  <si>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</si>
  <si>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</si>
  <si>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</si>
  <si>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</si>
  <si>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</si>
  <si>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</si>
  <si>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</si>
  <si>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</si>
  <si>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</si>
  <si>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</si>
  <si>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</si>
  <si>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</si>
  <si>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</si>
  <si>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</si>
  <si>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</si>
  <si>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</si>
  <si>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</si>
  <si>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</si>
  <si>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</si>
  <si>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</si>
  <si>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</si>
  <si>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</si>
  <si>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</si>
  <si>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</si>
  <si>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</si>
  <si>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</si>
  <si>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</si>
  <si>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</si>
  <si>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</si>
  <si>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</si>
  <si>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</si>
  <si>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</si>
  <si>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</si>
  <si>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</si>
  <si>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</si>
  <si>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</si>
  <si>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</si>
  <si>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</si>
  <si>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</si>
  <si>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</si>
  <si>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</si>
  <si>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</si>
  <si>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</si>
  <si>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</si>
  <si>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</si>
  <si>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</si>
  <si>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</si>
  <si>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</si>
  <si>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</si>
  <si>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</si>
  <si>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</si>
  <si>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</si>
  <si>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</si>
  <si>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</si>
  <si>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</si>
  <si>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</si>
  <si>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</si>
  <si>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</si>
  <si>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</si>
  <si>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</si>
  <si>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</si>
  <si>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</si>
  <si>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</si>
  <si>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</si>
  <si>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</si>
  <si>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</si>
  <si>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</si>
  <si>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</si>
  <si>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</si>
  <si>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</si>
  <si>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</si>
  <si>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</si>
  <si>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</si>
  <si>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</si>
  <si>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</si>
  <si>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</si>
  <si>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</si>
  <si>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</si>
  <si>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</si>
  <si>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</si>
  <si>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</si>
  <si>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</si>
  <si>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</si>
  <si>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</si>
  <si>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</si>
  <si>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</si>
  <si>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</si>
  <si>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</si>
  <si>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</si>
  <si>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</si>
  <si>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</si>
  <si>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</si>
  <si>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</si>
  <si>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</si>
  <si>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</si>
  <si>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</si>
  <si>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</si>
  <si>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</si>
  <si>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</si>
  <si>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</si>
  <si>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</si>
  <si>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</si>
  <si>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</si>
  <si>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</si>
  <si>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</si>
  <si>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</si>
  <si>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</si>
  <si>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</si>
  <si>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</si>
  <si>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</si>
  <si>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</si>
  <si>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</si>
  <si>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</si>
  <si>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</si>
  <si>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</si>
  <si>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</si>
  <si>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</si>
  <si>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</si>
  <si>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</si>
  <si>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</si>
  <si>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</si>
  <si>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</si>
  <si>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</si>
  <si>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</si>
  <si>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</si>
  <si>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</si>
  <si>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</si>
  <si>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</si>
  <si>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</si>
  <si>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</si>
  <si>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</si>
  <si>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</si>
  <si>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</si>
  <si>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</si>
  <si>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</si>
  <si>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</si>
  <si>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</si>
  <si>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</si>
  <si>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</si>
  <si>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</si>
  <si>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</si>
  <si>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</si>
  <si>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</si>
  <si>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</si>
  <si>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</si>
  <si>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</si>
  <si>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</si>
  <si>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</si>
  <si>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</si>
  <si>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</si>
  <si>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</si>
  <si>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</si>
  <si>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</si>
  <si>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</si>
  <si>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</si>
  <si>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</si>
  <si>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</si>
  <si>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</si>
  <si>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</si>
  <si>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</si>
  <si>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</si>
  <si>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</si>
  <si>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</si>
  <si>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</si>
  <si>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</si>
  <si>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</si>
  <si>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</si>
  <si>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</si>
  <si>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</si>
  <si>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</si>
  <si>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</si>
  <si>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</si>
  <si>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</si>
  <si>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</si>
  <si>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</si>
  <si>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</si>
  <si>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</si>
  <si>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</si>
  <si>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</si>
  <si>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</si>
  <si>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</si>
  <si>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</si>
  <si>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</si>
  <si>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</si>
  <si>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</si>
  <si>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</si>
  <si>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</si>
  <si>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</si>
  <si>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</si>
  <si>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</si>
  <si>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</si>
  <si>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</si>
  <si>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</si>
  <si>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</si>
  <si>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</si>
  <si>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</si>
  <si>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</si>
  <si>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</si>
  <si>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</si>
  <si>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</si>
  <si>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</si>
  <si>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</si>
  <si>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</si>
  <si>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</si>
  <si>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</si>
  <si>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</si>
  <si>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</si>
  <si>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</si>
  <si>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</si>
  <si>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</si>
  <si>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</si>
  <si>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</si>
  <si>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</si>
  <si>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</si>
  <si>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</si>
  <si>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</si>
  <si>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</si>
  <si>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</si>
  <si>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</si>
  <si>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</si>
  <si>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</si>
  <si>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</si>
  <si>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</si>
  <si>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</si>
  <si>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</si>
  <si>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</si>
  <si>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</si>
  <si>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</si>
  <si>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</si>
  <si>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</si>
  <si>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</si>
  <si>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</si>
  <si>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</si>
  <si>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</si>
  <si>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</si>
  <si>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</si>
  <si>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</si>
  <si>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</si>
  <si>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</si>
  <si>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</si>
  <si>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</si>
  <si>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</si>
  <si>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</si>
  <si>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</si>
  <si>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</si>
  <si>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</si>
  <si>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</si>
  <si>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</si>
  <si>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</si>
  <si>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</si>
  <si>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</si>
  <si>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</si>
  <si>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</si>
  <si>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</si>
  <si>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</si>
  <si>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</si>
  <si>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</si>
  <si>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</si>
  <si>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</si>
  <si>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</si>
  <si>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</si>
  <si>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</si>
  <si>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</si>
  <si>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</si>
  <si>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</si>
  <si>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</si>
  <si>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</si>
  <si>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</si>
  <si>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</si>
  <si>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</si>
  <si>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</si>
  <si>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</si>
  <si>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</si>
  <si>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</si>
  <si>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</si>
  <si>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</si>
  <si>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</si>
  <si>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</si>
  <si>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</si>
  <si>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</si>
  <si>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</si>
  <si>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</si>
  <si>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</si>
  <si>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</si>
  <si>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</si>
  <si>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</si>
  <si>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</si>
  <si>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</si>
  <si>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</si>
  <si>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</si>
  <si>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</si>
  <si>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</si>
  <si>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</si>
  <si>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</si>
  <si>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</si>
  <si>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</si>
  <si>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</si>
  <si>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</si>
  <si>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</si>
  <si>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</si>
  <si>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</si>
  <si>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</si>
  <si>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</si>
  <si>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</si>
  <si>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</si>
  <si>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</si>
  <si>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</si>
  <si>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</si>
  <si>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</si>
  <si>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</si>
  <si>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</si>
  <si>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</si>
  <si>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</si>
  <si>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</si>
  <si>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</si>
  <si>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</si>
  <si>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</si>
  <si>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</si>
  <si>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</si>
  <si>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</si>
  <si>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</si>
  <si>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</si>
  <si>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</si>
  <si>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</si>
  <si>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</si>
  <si>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</si>
  <si>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</si>
  <si>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</si>
  <si>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</si>
  <si>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</si>
  <si>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</si>
  <si>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</si>
  <si>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</si>
  <si>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</si>
  <si>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</si>
  <si>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</si>
  <si>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</si>
  <si>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</si>
  <si>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</si>
  <si>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</si>
  <si>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</si>
  <si>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</si>
  <si>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</si>
  <si>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</si>
  <si>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</si>
  <si>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</si>
  <si>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</si>
  <si>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</si>
  <si>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</si>
  <si>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</si>
  <si>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</si>
  <si>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</si>
  <si>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</si>
  <si>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</si>
  <si>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</si>
  <si>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</si>
  <si>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</si>
  <si>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</si>
  <si>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</si>
  <si>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</si>
  <si>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</si>
  <si>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</si>
  <si>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</si>
  <si>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</si>
  <si>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</si>
  <si>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</si>
  <si>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</si>
  <si>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</si>
  <si>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</si>
  <si>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</si>
  <si>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</si>
  <si>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</si>
  <si>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</si>
  <si>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</si>
  <si>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</si>
  <si>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</si>
  <si>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</si>
  <si>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</si>
  <si>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</si>
  <si>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</si>
  <si>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</si>
  <si>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</si>
  <si>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</si>
  <si>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</si>
  <si>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</si>
  <si>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</si>
  <si>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</si>
  <si>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</si>
  <si>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</si>
  <si>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</si>
  <si>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</si>
  <si>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</si>
  <si>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</si>
  <si>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</si>
  <si>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</si>
  <si>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</si>
  <si>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</si>
  <si>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</si>
  <si>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</si>
  <si>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</si>
  <si>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</si>
  <si>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</si>
  <si>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</si>
  <si>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</si>
  <si>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</si>
  <si>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</si>
  <si>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</si>
  <si>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</si>
  <si>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</si>
  <si>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</si>
  <si>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</si>
  <si>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</si>
  <si>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</si>
  <si>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</si>
  <si>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</si>
  <si>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</si>
  <si>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</si>
  <si>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</si>
  <si>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</si>
  <si>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</si>
  <si>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</si>
  <si>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</si>
  <si>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</si>
  <si>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</si>
  <si>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</si>
  <si>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</si>
  <si>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</si>
  <si>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</si>
  <si>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</si>
  <si>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</si>
  <si>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</si>
  <si>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</si>
  <si>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</si>
  <si>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</si>
  <si>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</si>
  <si>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</si>
  <si>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</si>
  <si>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</si>
  <si>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</si>
  <si>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</si>
  <si>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</si>
  <si>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</si>
  <si>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</si>
  <si>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</si>
  <si>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</si>
  <si>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</si>
  <si>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</si>
  <si>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</si>
  <si>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</si>
  <si>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</si>
  <si>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</si>
  <si>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</si>
  <si>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</si>
  <si>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</si>
  <si>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</si>
  <si>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</si>
  <si>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</si>
  <si>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</si>
  <si>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</si>
  <si>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</si>
  <si>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</si>
  <si>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</si>
  <si>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</si>
  <si>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</si>
  <si>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</si>
  <si>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</si>
  <si>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</si>
  <si>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</si>
  <si>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</si>
  <si>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</si>
  <si>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</si>
  <si>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</si>
  <si>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</si>
  <si>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</si>
  <si>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</si>
  <si>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</si>
  <si>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</si>
  <si>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</si>
  <si>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</si>
  <si>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</si>
  <si>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</si>
  <si>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</si>
  <si>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</si>
  <si>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</si>
  <si>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</si>
  <si>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</si>
  <si>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</si>
  <si>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</si>
  <si>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</si>
  <si>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</si>
  <si>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</si>
  <si>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</si>
  <si>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</si>
  <si>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</si>
  <si>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</si>
  <si>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</si>
  <si>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</si>
  <si>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</si>
  <si>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</si>
  <si>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</si>
  <si>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</si>
  <si>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</si>
  <si>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</si>
  <si>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</si>
  <si>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</si>
  <si>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</si>
  <si>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</si>
  <si>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</si>
  <si>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</si>
  <si>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</si>
  <si>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</si>
  <si>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</si>
  <si>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</si>
  <si>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</si>
  <si>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</si>
  <si>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</si>
  <si>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</si>
  <si>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</si>
  <si>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</si>
  <si>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</si>
  <si>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</si>
  <si>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</si>
  <si>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</si>
  <si>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</si>
  <si>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</si>
  <si>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</si>
  <si>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</si>
  <si>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</si>
  <si>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</si>
  <si>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</si>
  <si>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</si>
  <si>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</si>
  <si>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</si>
  <si>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</si>
  <si>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</si>
  <si>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</si>
  <si>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</si>
  <si>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</si>
  <si>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</si>
  <si>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</si>
  <si>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</si>
  <si>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</si>
  <si>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</si>
  <si>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</si>
  <si>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</si>
  <si>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</si>
  <si>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</si>
  <si>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</si>
  <si>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</si>
  <si>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</si>
  <si>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</si>
  <si>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</si>
  <si>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</si>
  <si>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</si>
  <si>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</si>
  <si>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</si>
  <si>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</si>
  <si>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</si>
  <si>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</si>
  <si>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</si>
  <si>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</si>
  <si>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</si>
  <si>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</si>
  <si>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</si>
  <si>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</si>
  <si>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</si>
  <si>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</si>
  <si>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</si>
  <si>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</si>
  <si>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</si>
  <si>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</si>
  <si>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</si>
  <si>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</si>
  <si>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</si>
  <si>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</si>
  <si>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</si>
  <si>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</si>
  <si>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</si>
  <si>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</si>
  <si>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</si>
  <si>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</si>
  <si>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</si>
  <si>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</si>
  <si>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</si>
  <si>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</si>
  <si>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</si>
  <si>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</si>
  <si>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</si>
  <si>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</si>
  <si>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</si>
  <si>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</si>
  <si>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</si>
  <si>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</si>
  <si>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</si>
  <si>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</si>
  <si>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</si>
  <si>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</si>
  <si>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</si>
  <si>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</si>
  <si>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</si>
  <si>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</si>
  <si>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</si>
  <si>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</si>
  <si>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</si>
  <si>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</si>
  <si>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</si>
  <si>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</si>
  <si>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</si>
  <si>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</si>
  <si>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</si>
  <si>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</si>
  <si>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</si>
  <si>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</si>
  <si>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</si>
  <si>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</si>
  <si>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</si>
  <si>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</si>
  <si>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</si>
  <si>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</si>
  <si>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</si>
  <si>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</si>
  <si>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</si>
  <si>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</si>
  <si>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</si>
  <si>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</si>
  <si>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</si>
  <si>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</si>
  <si>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</si>
  <si>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</si>
  <si>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</si>
  <si>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</si>
  <si>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</si>
  <si>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</si>
  <si>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</si>
  <si>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</si>
  <si>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</si>
  <si>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</si>
  <si>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</si>
  <si>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</si>
  <si>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</si>
  <si>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</si>
  <si>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</si>
  <si>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</si>
  <si>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</si>
  <si>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</si>
  <si>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</si>
  <si>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</si>
  <si>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</si>
  <si>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</si>
  <si>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</si>
  <si>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</si>
  <si>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</si>
  <si>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</si>
  <si>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</si>
  <si>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</si>
  <si>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</si>
  <si>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</si>
  <si>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</si>
  <si>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</si>
  <si>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</si>
  <si>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</si>
  <si>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</si>
  <si>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</si>
  <si>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</si>
  <si>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</si>
  <si>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</si>
  <si>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</si>
  <si>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</si>
  <si>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</si>
  <si>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</si>
  <si>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</si>
  <si>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</si>
  <si>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</si>
  <si>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</si>
  <si>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</si>
  <si>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</si>
  <si>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</si>
  <si>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</si>
  <si>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</si>
  <si>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</si>
  <si>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</si>
  <si>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</si>
  <si>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</si>
  <si>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</si>
  <si>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</si>
  <si>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</si>
  <si>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</si>
  <si>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</si>
  <si>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</si>
  <si>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</si>
  <si>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</si>
  <si>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</si>
  <si>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</si>
  <si>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</si>
  <si>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</si>
  <si>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</si>
  <si>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</si>
  <si>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</si>
  <si>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</si>
  <si>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</si>
  <si>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</si>
  <si>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</si>
  <si>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</si>
  <si>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</si>
  <si>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</si>
  <si>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</si>
  <si>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</si>
  <si>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</si>
  <si>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</si>
  <si>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</si>
  <si>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</si>
  <si>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</si>
  <si>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</si>
  <si>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</si>
  <si>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</si>
  <si>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</si>
  <si>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</si>
  <si>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</si>
  <si>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</si>
  <si>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</si>
  <si>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</si>
  <si>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</si>
  <si>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</si>
  <si>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</si>
  <si>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</si>
  <si>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</si>
  <si>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</si>
  <si>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</si>
  <si>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</si>
  <si>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</si>
  <si>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</si>
  <si>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</si>
  <si>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</si>
  <si>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</si>
  <si>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</si>
  <si>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</si>
  <si>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</si>
  <si>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</si>
  <si>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</si>
  <si>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</si>
  <si>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</si>
  <si>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</si>
  <si>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</si>
  <si>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</si>
  <si>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</si>
  <si>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</si>
  <si>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</si>
  <si>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</si>
  <si>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</si>
  <si>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</si>
  <si>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</si>
  <si>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</si>
  <si>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</si>
  <si>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</si>
  <si>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</si>
  <si>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</si>
  <si>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</si>
  <si>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</si>
  <si>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</si>
  <si>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</si>
  <si>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</si>
  <si>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</si>
  <si>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</si>
  <si>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</si>
  <si>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</si>
  <si>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</si>
  <si>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</si>
  <si>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</si>
  <si>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</si>
  <si>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</si>
  <si>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</si>
  <si>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</si>
  <si>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</si>
  <si>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</si>
  <si>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</si>
  <si>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</si>
  <si>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</si>
  <si>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</si>
  <si>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</si>
  <si>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</si>
  <si>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</si>
  <si>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</si>
  <si>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</si>
  <si>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</si>
  <si>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</si>
  <si>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</si>
  <si>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</si>
  <si>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</si>
  <si>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</si>
  <si>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</si>
  <si>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</si>
  <si>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</si>
  <si>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</si>
  <si>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</si>
  <si>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</si>
  <si>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</si>
  <si>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</si>
  <si>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</si>
  <si>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</si>
  <si>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</si>
  <si>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</si>
  <si>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</si>
  <si>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</si>
  <si>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</si>
  <si>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</si>
  <si>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</si>
  <si>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</si>
  <si>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</si>
  <si>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</si>
  <si>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</si>
  <si>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</si>
  <si>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</si>
  <si>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</si>
  <si>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</si>
  <si>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</si>
  <si>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</si>
  <si>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</si>
  <si>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</si>
  <si>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</si>
  <si>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</si>
  <si>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</si>
  <si>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</si>
  <si>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</si>
  <si>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</si>
  <si>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</si>
  <si>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</si>
  <si>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</si>
  <si>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</si>
  <si>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</si>
  <si>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</si>
  <si>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</si>
  <si>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</si>
  <si>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</si>
  <si>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</si>
  <si>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</si>
  <si>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</si>
  <si>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</si>
  <si>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</si>
  <si>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</si>
  <si>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</si>
  <si>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</si>
  <si>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</si>
  <si>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</si>
  <si>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</si>
  <si>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</si>
  <si>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</si>
  <si>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</si>
  <si>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</si>
  <si>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</si>
  <si>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</si>
  <si>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</si>
  <si>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</si>
  <si>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</si>
  <si>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</si>
  <si>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</si>
  <si>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</si>
  <si>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</si>
  <si>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</si>
  <si>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</si>
  <si>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</si>
  <si>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</si>
  <si>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</si>
  <si>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</si>
  <si>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</si>
  <si>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</si>
  <si>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</si>
  <si>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</si>
  <si>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</si>
  <si>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</si>
  <si>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</si>
  <si>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</si>
  <si>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</si>
  <si>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</si>
  <si>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</si>
  <si>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</si>
  <si>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</si>
  <si>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</si>
  <si>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</si>
  <si>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</si>
  <si>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</si>
  <si>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</si>
  <si>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</si>
  <si>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</si>
  <si>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</si>
  <si>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</si>
  <si>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</si>
  <si>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</si>
  <si>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</si>
  <si>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</si>
  <si>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</si>
  <si>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</si>
  <si>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</si>
  <si>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</si>
  <si>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</si>
  <si>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</si>
  <si>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</si>
  <si>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</si>
  <si>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</si>
  <si>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</si>
  <si>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</si>
  <si>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</si>
  <si>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</si>
  <si>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</si>
  <si>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</si>
  <si>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</si>
  <si>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</si>
  <si>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</si>
  <si>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</si>
  <si>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</si>
  <si>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</si>
  <si>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</si>
  <si>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</si>
  <si>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</si>
  <si>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</si>
  <si>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</si>
  <si>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</si>
  <si>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</si>
  <si>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</si>
  <si>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</si>
  <si>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</si>
  <si>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</si>
  <si>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</si>
  <si>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</si>
  <si>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</si>
  <si>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</si>
  <si>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</si>
  <si>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</si>
  <si>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</si>
  <si>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</si>
  <si>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</si>
  <si>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</si>
  <si>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</si>
  <si>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</si>
  <si>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</si>
  <si>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</si>
  <si>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</si>
  <si>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</si>
  <si>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</si>
  <si>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</si>
  <si>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</si>
  <si>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</si>
  <si>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</si>
  <si>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</si>
  <si>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</si>
  <si>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</si>
  <si>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</si>
  <si>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</si>
  <si>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</si>
  <si>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</si>
  <si>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</si>
  <si>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</si>
  <si>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</si>
  <si>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</si>
  <si>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</si>
  <si>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</si>
  <si>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</si>
  <si>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</si>
  <si>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</si>
  <si>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</si>
  <si>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</si>
  <si>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</si>
  <si>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</si>
  <si>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</si>
  <si>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</si>
  <si>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</si>
  <si>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</si>
  <si>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</si>
  <si>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</si>
  <si>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</si>
  <si>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</si>
  <si>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</si>
  <si>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</si>
  <si>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</si>
  <si>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</si>
  <si>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</si>
  <si>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</si>
  <si>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</si>
  <si>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</si>
  <si>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</si>
  <si>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</si>
  <si>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</si>
  <si>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</si>
  <si>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</si>
  <si>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</si>
  <si>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</si>
  <si>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</si>
  <si>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</si>
  <si>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</si>
  <si>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</si>
  <si>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</si>
  <si>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</si>
  <si>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</si>
  <si>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</si>
  <si>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</si>
  <si>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</si>
  <si>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</si>
  <si>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</si>
  <si>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</si>
  <si>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</si>
  <si>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</si>
  <si>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</si>
  <si>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</si>
  <si>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</si>
  <si>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</si>
  <si>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</si>
  <si>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</si>
  <si>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</si>
  <si>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</si>
  <si>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</si>
  <si>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</si>
  <si>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</si>
  <si>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</si>
  <si>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</si>
  <si>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</si>
  <si>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</si>
  <si>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</si>
  <si>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</si>
  <si>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</si>
  <si>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</si>
  <si>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</si>
  <si>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</si>
  <si>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</si>
  <si>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</si>
  <si>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</si>
  <si>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</si>
  <si>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</si>
  <si>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</si>
  <si>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</si>
  <si>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</si>
  <si>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</si>
  <si>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</si>
  <si>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</si>
  <si>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</si>
  <si>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</si>
  <si>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</si>
  <si>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</si>
  <si>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</si>
  <si>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</si>
  <si>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</si>
  <si>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</si>
  <si>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</si>
  <si>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</si>
  <si>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</si>
  <si>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</si>
  <si>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</si>
  <si>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</si>
  <si>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</si>
  <si>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</si>
  <si>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</si>
  <si>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</si>
  <si>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</si>
  <si>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</si>
  <si>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</si>
  <si>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</si>
  <si>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</si>
  <si>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</si>
  <si>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</si>
  <si>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</si>
  <si>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</si>
  <si>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</si>
  <si>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</si>
  <si>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</si>
  <si>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</si>
  <si>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</si>
  <si>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</si>
  <si>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</si>
  <si>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</si>
  <si>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</si>
  <si>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</si>
  <si>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</si>
  <si>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</si>
  <si>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</si>
  <si>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</si>
  <si>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</si>
  <si>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</si>
  <si>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</si>
  <si>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</si>
  <si>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</si>
  <si>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</si>
  <si>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</si>
  <si>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</si>
  <si>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</si>
  <si>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</si>
  <si>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</si>
  <si>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</si>
  <si>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</si>
  <si>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</si>
  <si>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</si>
  <si>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</si>
  <si>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</si>
  <si>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</si>
  <si>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</si>
  <si>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</si>
  <si>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</si>
  <si>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</si>
  <si>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</si>
  <si>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</si>
  <si>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</si>
  <si>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</si>
  <si>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</si>
  <si>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</si>
  <si>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</si>
  <si>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</si>
  <si>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</si>
  <si>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</si>
  <si>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</si>
  <si>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</si>
  <si>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</si>
  <si>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</si>
  <si>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</si>
  <si>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</si>
  <si>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</si>
  <si>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</si>
  <si>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</si>
  <si>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</si>
  <si>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</si>
  <si>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</si>
  <si>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</si>
  <si>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</si>
  <si>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</si>
  <si>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</si>
  <si>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</si>
  <si>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</si>
  <si>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</si>
  <si>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</si>
  <si>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</si>
  <si>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</si>
  <si>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</si>
  <si>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</si>
  <si>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</si>
  <si>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</si>
  <si>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</si>
  <si>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</si>
  <si>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</si>
  <si>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</si>
  <si>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</si>
  <si>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</si>
  <si>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</si>
  <si>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</si>
  <si>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</si>
  <si>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</si>
  <si>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</si>
  <si>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</si>
  <si>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</si>
  <si>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</si>
  <si>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</si>
  <si>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</si>
  <si>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</si>
  <si>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</si>
  <si>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</si>
  <si>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</si>
  <si>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</si>
  <si>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</si>
  <si>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</si>
  <si>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</si>
  <si>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</si>
  <si>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</si>
  <si>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</si>
  <si>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</si>
  <si>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</si>
  <si>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</si>
  <si>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</si>
  <si>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</si>
  <si>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</si>
  <si>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</si>
  <si>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</si>
  <si>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</si>
  <si>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</si>
  <si>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</si>
  <si>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</si>
  <si>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</si>
  <si>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</si>
  <si>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</si>
  <si>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</si>
  <si>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</si>
  <si>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</si>
  <si>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</si>
  <si>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</si>
  <si>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</si>
  <si>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</si>
  <si>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</si>
  <si>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</si>
  <si>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</si>
  <si>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</si>
  <si>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</si>
  <si>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</si>
  <si>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</si>
  <si>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</si>
  <si>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</si>
  <si>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</si>
  <si>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</si>
  <si>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</si>
  <si>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</si>
  <si>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</si>
  <si>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</si>
  <si>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</si>
  <si>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</si>
  <si>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</si>
  <si>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</si>
  <si>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</si>
  <si>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</si>
  <si>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</si>
  <si>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</si>
  <si>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</si>
  <si>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</si>
  <si>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</si>
  <si>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</si>
  <si>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</si>
  <si>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</si>
  <si>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</si>
  <si>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</si>
  <si>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</si>
  <si>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</si>
  <si>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</si>
  <si>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</si>
  <si>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</si>
  <si>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</si>
  <si>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</si>
  <si>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</si>
  <si>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</si>
  <si>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</si>
  <si>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</si>
  <si>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</si>
  <si>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</si>
  <si>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</si>
  <si>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</si>
  <si>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</si>
  <si>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</si>
  <si>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</si>
  <si>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</si>
  <si>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</si>
  <si>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</si>
  <si>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</si>
  <si>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</si>
  <si>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</si>
  <si>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</si>
  <si>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</si>
  <si>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</si>
  <si>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</si>
  <si>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</si>
  <si>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</si>
  <si>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</si>
  <si>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</si>
  <si>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</si>
  <si>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</si>
  <si>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</si>
  <si>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</si>
  <si>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</si>
  <si>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</si>
  <si>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</si>
  <si>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</si>
  <si>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</si>
  <si>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</si>
  <si>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</si>
  <si>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</si>
  <si>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</si>
  <si>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</si>
  <si>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</si>
  <si>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</si>
  <si>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</si>
  <si>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</si>
  <si>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</si>
  <si>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</si>
  <si>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</si>
  <si>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</si>
  <si>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</si>
  <si>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</si>
  <si>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</si>
  <si>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</si>
  <si>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</si>
  <si>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</si>
  <si>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</si>
  <si>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</si>
  <si>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</si>
  <si>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</si>
  <si>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</si>
  <si>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</si>
  <si>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</si>
  <si>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</si>
  <si>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</si>
  <si>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</si>
  <si>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</si>
  <si>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</si>
  <si>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</si>
  <si>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</si>
  <si>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</si>
  <si>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</si>
  <si>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</si>
  <si>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</si>
  <si>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</si>
  <si>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</si>
  <si>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</si>
  <si>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</si>
  <si>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</si>
  <si>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</si>
  <si>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</si>
  <si>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</si>
  <si>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</si>
  <si>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</si>
  <si>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</si>
  <si>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</si>
  <si>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</si>
  <si>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</si>
  <si>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</si>
  <si>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</si>
  <si>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</si>
  <si>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</si>
  <si>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</si>
  <si>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</si>
  <si>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</si>
  <si>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</si>
  <si>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</si>
  <si>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</si>
  <si>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</si>
  <si>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</si>
  <si>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</si>
  <si>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</si>
  <si>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</si>
  <si>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</si>
  <si>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</si>
  <si>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</si>
  <si>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</si>
  <si>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</si>
  <si>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</si>
  <si>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</si>
  <si>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</si>
  <si>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</si>
  <si>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</si>
  <si>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</si>
  <si>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</si>
  <si>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</si>
  <si>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</si>
  <si>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</si>
  <si>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</si>
  <si>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</si>
  <si>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</si>
  <si>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</si>
  <si>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</si>
  <si>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</si>
  <si>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</si>
  <si>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</si>
  <si>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</si>
  <si>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</si>
  <si>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</si>
  <si>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</si>
  <si>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</si>
  <si>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</si>
  <si>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</si>
  <si>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</si>
  <si>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</si>
  <si>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</si>
  <si>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</si>
  <si>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</si>
  <si>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</si>
  <si>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</si>
  <si>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</si>
  <si>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</si>
  <si>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</si>
  <si>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</si>
  <si>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</si>
  <si>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</si>
  <si>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</si>
  <si>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</si>
  <si>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</si>
  <si>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</si>
  <si>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</si>
  <si>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</si>
  <si>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</si>
  <si>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</si>
  <si>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</si>
  <si>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</si>
  <si>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</si>
  <si>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</si>
  <si>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</si>
  <si>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</si>
  <si>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</si>
  <si>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</si>
  <si>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</si>
  <si>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</si>
  <si>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</si>
  <si>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</si>
  <si>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</si>
  <si>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</si>
  <si>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</si>
  <si>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</si>
  <si>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</si>
  <si>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</si>
  <si>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</si>
  <si>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</si>
  <si>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</si>
  <si>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</si>
  <si>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</si>
  <si>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</si>
  <si>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</si>
  <si>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</si>
  <si>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</si>
  <si>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</si>
  <si>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</si>
  <si>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</si>
  <si>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</si>
  <si>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</si>
  <si>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</si>
  <si>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</si>
  <si>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</si>
  <si>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</si>
  <si>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</si>
  <si>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</si>
  <si>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</si>
  <si>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</si>
  <si>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</si>
  <si>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</si>
  <si>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</si>
  <si>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</si>
  <si>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</si>
  <si>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</si>
  <si>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</si>
  <si>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</si>
  <si>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</si>
  <si>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</si>
  <si>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</si>
  <si>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</si>
  <si>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</si>
  <si>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</si>
  <si>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</si>
  <si>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</si>
  <si>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</si>
  <si>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</si>
  <si>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</si>
  <si>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</si>
  <si>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</si>
  <si>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</si>
  <si>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</si>
  <si>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</si>
  <si>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</si>
  <si>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</si>
  <si>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</si>
  <si>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</si>
  <si>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</si>
  <si>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</si>
  <si>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</si>
  <si>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</si>
  <si>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</si>
  <si>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</si>
  <si>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</si>
  <si>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</si>
  <si>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</si>
  <si>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</si>
  <si>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</si>
  <si>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</si>
  <si>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</si>
  <si>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</si>
  <si>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</si>
  <si>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</si>
  <si>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</si>
  <si>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</si>
  <si>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</si>
  <si>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</si>
  <si>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</si>
  <si>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</si>
  <si>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</si>
  <si>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</si>
  <si>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</si>
  <si>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</si>
  <si>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</si>
  <si>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</si>
  <si>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</si>
  <si>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</si>
  <si>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</si>
  <si>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</si>
  <si>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</si>
  <si>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</si>
  <si>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</si>
  <si>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</si>
  <si>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</si>
  <si>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</si>
  <si>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</si>
  <si>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</si>
  <si>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</si>
  <si>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</si>
  <si>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</si>
  <si>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</si>
  <si>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</si>
  <si>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</si>
  <si>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</si>
  <si>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</si>
  <si>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</si>
  <si>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</si>
  <si>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</si>
  <si>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</si>
  <si>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</si>
  <si>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</si>
  <si>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</si>
  <si>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</si>
  <si>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</si>
  <si>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</si>
  <si>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</si>
  <si>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</si>
  <si>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</si>
  <si>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</si>
  <si>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</si>
  <si>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</si>
  <si>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</si>
  <si>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</si>
  <si>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</si>
  <si>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</si>
  <si>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</si>
  <si>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</si>
  <si>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</si>
  <si>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</si>
  <si>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</si>
  <si>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</si>
  <si>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</si>
  <si>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</si>
  <si>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</si>
  <si>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</si>
  <si>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</si>
  <si>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</si>
  <si>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</si>
  <si>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</si>
  <si>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</si>
  <si>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</si>
  <si>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</si>
  <si>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</si>
  <si>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</si>
  <si>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</si>
  <si>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</si>
  <si>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</si>
  <si>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</si>
  <si>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</si>
  <si>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</si>
  <si>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</si>
  <si>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</si>
  <si>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</si>
  <si>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</si>
  <si>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</si>
  <si>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</si>
  <si>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</si>
  <si>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</si>
  <si>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</si>
  <si>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</si>
  <si>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</si>
  <si>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</si>
  <si>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</si>
  <si>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</si>
  <si>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</si>
  <si>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</si>
  <si>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</si>
  <si>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</si>
  <si>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</si>
  <si>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</si>
  <si>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</si>
  <si>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</si>
  <si>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</si>
  <si>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</si>
  <si>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</si>
  <si>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</si>
  <si>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</si>
  <si>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</si>
  <si>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</si>
  <si>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</si>
  <si>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</si>
  <si>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</si>
  <si>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</si>
  <si>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</si>
  <si>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</si>
  <si>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</si>
  <si>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</si>
  <si>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</si>
  <si>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</si>
  <si>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</si>
  <si>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</si>
  <si>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</si>
  <si>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</si>
  <si>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</si>
  <si>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</si>
  <si>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</si>
  <si>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</si>
  <si>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</si>
  <si>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</si>
  <si>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</si>
  <si>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</si>
  <si>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</si>
  <si>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</si>
  <si>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</si>
  <si>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</si>
  <si>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</si>
  <si>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</si>
  <si>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</si>
  <si>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</si>
  <si>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</si>
  <si>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</si>
  <si>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</si>
  <si>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</si>
  <si>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</si>
  <si>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</si>
  <si>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</si>
  <si>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</si>
  <si>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</si>
  <si>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</si>
  <si>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</si>
  <si>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</si>
  <si>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</si>
  <si>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</si>
  <si>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</si>
  <si>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</si>
  <si>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</si>
  <si>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</si>
  <si>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</si>
  <si>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</si>
  <si>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</si>
  <si>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</si>
  <si>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</si>
  <si>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</si>
  <si>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</si>
  <si>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</si>
  <si>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</si>
  <si>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</si>
  <si>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</si>
  <si>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</si>
  <si>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</si>
  <si>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</si>
  <si>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</si>
  <si>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</si>
  <si>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</si>
  <si>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</si>
  <si>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</si>
  <si>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</si>
  <si>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</si>
  <si>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</si>
  <si>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</si>
  <si>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</si>
  <si>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</si>
  <si>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</si>
  <si>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</si>
  <si>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</si>
  <si>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</si>
  <si>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</si>
  <si>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</si>
  <si>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</si>
  <si>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</si>
  <si>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</si>
  <si>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</si>
  <si>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</si>
  <si>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</si>
  <si>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</si>
  <si>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</si>
  <si>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</si>
  <si>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</si>
  <si>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</si>
  <si>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</si>
  <si>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</si>
  <si>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</si>
  <si>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</si>
  <si>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</si>
  <si>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</si>
  <si>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</si>
  <si>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</si>
  <si>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</si>
  <si>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</si>
  <si>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</si>
  <si>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</si>
  <si>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</si>
  <si>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</si>
  <si>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</si>
  <si>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</si>
  <si>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</si>
  <si>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</si>
  <si>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</si>
  <si>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</si>
  <si>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</si>
  <si>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</si>
  <si>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</si>
  <si>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</si>
  <si>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</si>
  <si>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</si>
  <si>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</si>
  <si>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</si>
  <si>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</si>
  <si>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</si>
  <si>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</si>
  <si>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</si>
  <si>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</si>
  <si>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</si>
  <si>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</si>
  <si>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</si>
  <si>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</si>
  <si>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</si>
  <si>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</si>
  <si>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</si>
  <si>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</si>
  <si>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</si>
  <si>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</si>
  <si>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</si>
  <si>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</si>
  <si>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</si>
  <si>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</si>
  <si>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</si>
  <si>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</si>
  <si>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</si>
  <si>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</si>
  <si>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</si>
  <si>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</si>
  <si>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</si>
  <si>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</si>
  <si>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</si>
  <si>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</si>
  <si>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</si>
  <si>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</si>
  <si>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</si>
  <si>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</si>
  <si>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</si>
  <si>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</si>
  <si>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</si>
  <si>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</si>
  <si>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</si>
  <si>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</si>
  <si>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</si>
  <si>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</si>
  <si>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</si>
  <si>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</si>
  <si>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</si>
  <si>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</si>
  <si>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</si>
  <si>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</si>
  <si>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</si>
  <si>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</si>
  <si>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</si>
  <si>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</si>
  <si>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</si>
  <si>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</si>
  <si>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</si>
  <si>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</si>
  <si>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</si>
  <si>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</si>
  <si>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</si>
  <si>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</si>
  <si>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</si>
  <si>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</si>
  <si>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</si>
  <si>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</si>
  <si>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</si>
  <si>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</si>
  <si>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</si>
  <si>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</si>
  <si>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</si>
  <si>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</si>
  <si>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</si>
  <si>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</si>
  <si>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</si>
  <si>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</si>
  <si>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</si>
  <si>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</si>
  <si>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</si>
  <si>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</si>
  <si>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</si>
  <si>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</si>
  <si>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</si>
  <si>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</si>
  <si>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</si>
  <si>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</si>
  <si>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</si>
  <si>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</si>
  <si>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</si>
  <si>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</si>
  <si>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</si>
  <si>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</si>
  <si>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</si>
  <si>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</si>
  <si>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</si>
  <si>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</si>
  <si>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</si>
  <si>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</si>
  <si>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</si>
  <si>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</si>
  <si>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</si>
  <si>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</si>
  <si>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</si>
  <si>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</si>
  <si>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</si>
  <si>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</si>
  <si>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</si>
  <si>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</si>
  <si>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</si>
  <si>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</si>
  <si>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</si>
  <si>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</si>
  <si>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</si>
  <si>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</si>
  <si>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</si>
  <si>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</si>
  <si>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</si>
  <si>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</si>
  <si>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</si>
  <si>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</si>
  <si>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</si>
  <si>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</si>
  <si>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</si>
  <si>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</si>
  <si>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</si>
  <si>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</si>
  <si>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</si>
  <si>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</si>
  <si>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</si>
  <si>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</si>
  <si>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</si>
  <si>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</si>
  <si>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</si>
  <si>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</si>
  <si>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</si>
  <si>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</si>
  <si>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</si>
  <si>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</si>
  <si>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</si>
  <si>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</si>
  <si>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</si>
  <si>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</si>
  <si>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</si>
  <si>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</si>
  <si>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</si>
  <si>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</si>
  <si>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</si>
  <si>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</si>
  <si>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</si>
  <si>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</si>
  <si>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</si>
  <si>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</si>
  <si>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</si>
  <si>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</si>
  <si>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</si>
  <si>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</si>
  <si>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</si>
  <si>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</si>
  <si>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</si>
  <si>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</si>
  <si>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</si>
  <si>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</si>
  <si>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</si>
  <si>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</si>
  <si>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</si>
  <si>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</si>
  <si>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</si>
  <si>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</si>
  <si>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</si>
  <si>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</si>
  <si>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</si>
  <si>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</si>
  <si>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</si>
  <si>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</si>
  <si>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</si>
  <si>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</si>
  <si>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</si>
  <si>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</si>
  <si>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</si>
  <si>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</si>
  <si>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</si>
  <si>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</si>
  <si>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</si>
  <si>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</si>
  <si>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</si>
  <si>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</si>
  <si>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</si>
  <si>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</si>
  <si>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</si>
  <si>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</si>
  <si>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</si>
  <si>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</si>
  <si>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</si>
  <si>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</si>
  <si>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</si>
  <si>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</si>
  <si>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</si>
  <si>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</si>
  <si>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</si>
  <si>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</si>
  <si>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</si>
  <si>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</si>
  <si>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</si>
  <si>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</si>
  <si>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</si>
  <si>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</si>
  <si>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</si>
  <si>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</si>
  <si>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</si>
  <si>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</si>
  <si>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</si>
  <si>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</si>
  <si>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</si>
  <si>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</si>
  <si>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</si>
  <si>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</si>
  <si>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</si>
  <si>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</si>
  <si>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</si>
  <si>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</si>
  <si>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</si>
  <si>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</si>
  <si>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</si>
  <si>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</si>
  <si>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</si>
  <si>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</si>
  <si>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</si>
  <si>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</si>
  <si>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</si>
  <si>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</si>
  <si>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</si>
  <si>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</si>
  <si>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</si>
  <si>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</si>
  <si>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</si>
  <si>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</si>
  <si>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</si>
  <si>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</si>
  <si>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</si>
  <si>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</si>
  <si>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</si>
  <si>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</si>
  <si>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</si>
  <si>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</si>
  <si>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</si>
  <si>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</si>
  <si>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</si>
  <si>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</si>
  <si>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</si>
  <si>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</si>
  <si>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</si>
  <si>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</si>
  <si>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</si>
  <si>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</si>
  <si>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</si>
  <si>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</si>
  <si>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</si>
  <si>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</si>
  <si>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</si>
  <si>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</si>
  <si>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</si>
  <si>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</si>
  <si>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</si>
  <si>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</si>
  <si>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</si>
  <si>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</si>
  <si>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</si>
  <si>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</si>
  <si>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</si>
  <si>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</si>
  <si>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</si>
  <si>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</si>
  <si>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</si>
  <si>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</si>
  <si>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</si>
  <si>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</si>
  <si>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</si>
  <si>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</si>
  <si>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</si>
  <si>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</si>
  <si>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</si>
  <si>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</si>
  <si>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</si>
  <si>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</si>
  <si>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</si>
  <si>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</si>
  <si>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</si>
  <si>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</si>
  <si>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</si>
  <si>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</si>
  <si>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</si>
  <si>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</si>
  <si>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</si>
  <si>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</si>
  <si>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</si>
  <si>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</si>
  <si>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</si>
  <si>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</si>
  <si>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</si>
  <si>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</si>
  <si>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</si>
  <si>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</si>
  <si>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</si>
  <si>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</si>
  <si>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</si>
  <si>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</si>
  <si>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</si>
  <si>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</si>
  <si>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</si>
  <si>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</si>
  <si>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</si>
  <si>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</si>
  <si>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</si>
  <si>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</si>
  <si>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</si>
  <si>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</si>
  <si>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</si>
  <si>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</si>
  <si>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</si>
  <si>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</si>
  <si>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</si>
  <si>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</si>
  <si>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</si>
  <si>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</si>
  <si>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</si>
  <si>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</si>
  <si>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</si>
  <si>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</si>
  <si>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</si>
  <si>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</si>
  <si>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</si>
  <si>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</si>
  <si>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</si>
  <si>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</si>
  <si>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</si>
  <si>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</si>
  <si>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</si>
  <si>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</si>
  <si>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</si>
  <si>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</si>
  <si>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</si>
  <si>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</si>
  <si>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</si>
  <si>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</si>
  <si>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</si>
  <si>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</si>
  <si>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</si>
  <si>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</si>
  <si>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</si>
  <si>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</si>
  <si>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</si>
  <si>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</si>
  <si>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</si>
  <si>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</si>
  <si>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</si>
  <si>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</si>
  <si>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</si>
  <si>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</si>
  <si>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</si>
  <si>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</si>
  <si>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</si>
  <si>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</si>
  <si>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</si>
  <si>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</si>
  <si>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</si>
  <si>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</si>
  <si>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</si>
  <si>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</si>
  <si>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</si>
  <si>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</si>
  <si>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</si>
  <si>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</si>
  <si>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</si>
  <si>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</si>
  <si>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</si>
  <si>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</si>
  <si>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</si>
  <si>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</si>
  <si>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</si>
  <si>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</si>
  <si>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</si>
  <si>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</si>
  <si>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</si>
  <si>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</si>
  <si>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</si>
  <si>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</si>
  <si>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</si>
  <si>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</si>
  <si>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</si>
  <si>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</si>
  <si>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</si>
  <si>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</si>
  <si>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</si>
  <si>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</si>
  <si>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</si>
  <si>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</si>
  <si>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</si>
  <si>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</si>
  <si>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</si>
  <si>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</si>
  <si>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</si>
  <si>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</si>
  <si>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</si>
  <si>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</si>
  <si>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</si>
  <si>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</si>
  <si>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</si>
  <si>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</si>
  <si>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</si>
  <si>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</si>
  <si>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</si>
  <si>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</si>
  <si>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</si>
  <si>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</si>
  <si>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</si>
  <si>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</si>
  <si>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</si>
  <si>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</si>
  <si>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</si>
  <si>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</si>
  <si>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</si>
  <si>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</si>
  <si>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</si>
  <si>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</si>
  <si>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</si>
  <si>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</si>
  <si>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</si>
  <si>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</si>
  <si>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</si>
  <si>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</si>
  <si>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</si>
  <si>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</si>
  <si>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</si>
  <si>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</si>
  <si>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</si>
  <si>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</si>
  <si>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</si>
  <si>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</si>
  <si>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</si>
  <si>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</si>
  <si>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</si>
  <si>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</si>
  <si>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</si>
  <si>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</si>
  <si>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</si>
  <si>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</si>
  <si>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</si>
  <si>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</si>
  <si>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</si>
  <si>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</si>
  <si>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</si>
  <si>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</si>
  <si>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</si>
  <si>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</si>
  <si>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</si>
  <si>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</si>
  <si>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</si>
  <si>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</si>
  <si>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</si>
  <si>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</si>
  <si>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</si>
  <si>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</si>
  <si>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</si>
  <si>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</si>
  <si>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</si>
  <si>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</si>
  <si>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</si>
  <si>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</si>
  <si>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</si>
  <si>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</si>
  <si>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</si>
  <si>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</si>
  <si>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</si>
  <si>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</si>
  <si>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</si>
  <si>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</si>
  <si>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</si>
  <si>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</si>
  <si>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</si>
  <si>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</si>
  <si>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</si>
  <si>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</si>
  <si>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</si>
  <si>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</si>
  <si>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</si>
  <si>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</si>
  <si>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</si>
  <si>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</si>
  <si>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</si>
  <si>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</si>
  <si>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</si>
  <si>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</si>
  <si>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</si>
  <si>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</si>
  <si>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</si>
  <si>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</si>
  <si>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</si>
  <si>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</si>
  <si>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</si>
  <si>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</si>
  <si>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</si>
  <si>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</si>
  <si>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</si>
  <si>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</si>
  <si>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</si>
  <si>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</si>
  <si>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</si>
  <si>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</si>
  <si>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</si>
  <si>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</si>
  <si>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</si>
  <si>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</si>
  <si>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</si>
  <si>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</si>
  <si>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</si>
  <si>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</si>
  <si>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</si>
  <si>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</si>
  <si>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</si>
  <si>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</si>
  <si>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</si>
  <si>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</si>
  <si>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</si>
  <si>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</si>
  <si>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</si>
  <si>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</si>
  <si>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</si>
  <si>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</si>
  <si>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</si>
  <si>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</si>
  <si>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</si>
  <si>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</si>
  <si>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</si>
  <si>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</si>
  <si>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</si>
  <si>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</si>
  <si>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</si>
  <si>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</si>
  <si>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</si>
  <si>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</si>
  <si>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</si>
  <si>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</si>
  <si>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</si>
  <si>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</si>
  <si>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</si>
  <si>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</si>
  <si>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</si>
  <si>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</si>
  <si>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</si>
  <si>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</si>
  <si>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</si>
  <si>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</si>
  <si>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</si>
  <si>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</si>
  <si>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</si>
  <si>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</si>
  <si>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</si>
  <si>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</si>
  <si>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</si>
  <si>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</si>
  <si>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</si>
  <si>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</si>
  <si>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</si>
  <si>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</si>
  <si>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</si>
  <si>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</si>
  <si>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</si>
  <si>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</si>
  <si>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</si>
  <si>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</si>
  <si>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</si>
  <si>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</si>
  <si>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</si>
  <si>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</si>
  <si>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</si>
  <si>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</si>
  <si>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</si>
  <si>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</si>
  <si>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</si>
  <si>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</si>
  <si>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</si>
  <si>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</si>
  <si>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</si>
  <si>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</si>
  <si>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</si>
  <si>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</si>
  <si>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</si>
  <si>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</si>
  <si>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</si>
  <si>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</si>
  <si>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</si>
  <si>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</si>
  <si>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</si>
  <si>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</si>
  <si>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</si>
  <si>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</si>
  <si>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</si>
  <si>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</si>
  <si>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</si>
  <si>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</si>
  <si>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</si>
  <si>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</si>
  <si>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</si>
  <si>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</si>
  <si>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</si>
  <si>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</si>
  <si>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</si>
  <si>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</si>
  <si>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</si>
  <si>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</si>
  <si>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</si>
  <si>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</si>
  <si>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</si>
  <si>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</si>
  <si>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</si>
  <si>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</si>
  <si>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</si>
  <si>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</si>
  <si>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</si>
  <si>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</si>
  <si>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</si>
  <si>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</si>
  <si>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</si>
  <si>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</si>
  <si>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</si>
  <si>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</si>
  <si>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</si>
  <si>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</si>
  <si>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</si>
  <si>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</si>
  <si>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</si>
  <si>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</si>
  <si>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</si>
  <si>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</si>
  <si>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</si>
  <si>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</si>
  <si>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</si>
  <si>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</si>
  <si>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</si>
  <si>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</si>
  <si>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</si>
  <si>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</si>
  <si>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</si>
  <si>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</si>
  <si>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</si>
  <si>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</si>
  <si>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</si>
  <si>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</si>
  <si>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</si>
  <si>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</si>
  <si>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</si>
  <si>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</si>
  <si>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</si>
  <si>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</si>
  <si>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</si>
  <si>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</si>
  <si>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</si>
  <si>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</si>
  <si>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</si>
  <si>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</si>
  <si>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</si>
  <si>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</si>
  <si>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</si>
  <si>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</si>
  <si>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</si>
  <si>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</si>
  <si>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</si>
  <si>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</si>
  <si>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</si>
  <si>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</si>
  <si>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</si>
  <si>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</si>
  <si>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</si>
  <si>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</si>
  <si>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</si>
  <si>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</si>
  <si>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</si>
  <si>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</si>
  <si>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</si>
  <si>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</si>
  <si>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</si>
  <si>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</si>
  <si>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</si>
  <si>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</si>
  <si>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</si>
  <si>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</si>
  <si>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</si>
  <si>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</si>
  <si>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</si>
  <si>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</si>
  <si>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</si>
  <si>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</si>
  <si>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</si>
  <si>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</si>
  <si>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</si>
  <si>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</si>
  <si>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</si>
  <si>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</si>
  <si>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</si>
  <si>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</si>
  <si>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</si>
  <si>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</si>
  <si>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</si>
  <si>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</si>
  <si>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</si>
  <si>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</si>
  <si>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</si>
  <si>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</si>
  <si>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</si>
  <si>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</si>
  <si>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</si>
  <si>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</si>
  <si>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</si>
  <si>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</si>
  <si>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</si>
  <si>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</si>
  <si>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</si>
  <si>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</si>
  <si>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</si>
  <si>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</si>
  <si>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</si>
  <si>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</si>
  <si>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</si>
  <si>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</si>
  <si>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</si>
  <si>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</si>
  <si>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</si>
  <si>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</si>
  <si>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</si>
  <si>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</si>
  <si>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</si>
  <si>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</si>
  <si>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</si>
  <si>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</si>
  <si>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</si>
  <si>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</si>
  <si>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</si>
  <si>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</si>
  <si>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</si>
  <si>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</si>
  <si>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</si>
  <si>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</si>
  <si>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</si>
  <si>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</si>
  <si>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</si>
  <si>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</si>
  <si>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</si>
  <si>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</si>
  <si>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</si>
  <si>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</si>
  <si>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</si>
  <si>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</si>
  <si>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</si>
  <si>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</si>
  <si>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</si>
  <si>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</si>
  <si>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</si>
  <si>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</si>
  <si>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</si>
  <si>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</si>
  <si>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</si>
  <si>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</si>
  <si>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</si>
  <si>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</si>
  <si>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</si>
  <si>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</si>
  <si>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</si>
  <si>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</si>
  <si>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</si>
  <si>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</si>
  <si>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</si>
  <si>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</si>
  <si>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</si>
  <si>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</si>
  <si>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</si>
  <si>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</si>
  <si>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</si>
  <si>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</si>
  <si>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</si>
  <si>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</si>
  <si>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</si>
  <si>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</si>
  <si>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</si>
  <si>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</si>
  <si>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</si>
  <si>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</si>
  <si>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</si>
  <si>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</si>
  <si>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</si>
  <si>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</si>
  <si>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</si>
  <si>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</si>
  <si>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</si>
  <si>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</si>
  <si>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</si>
  <si>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</si>
  <si>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</si>
  <si>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</si>
  <si>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</si>
  <si>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</si>
  <si>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</si>
  <si>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</si>
  <si>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</si>
  <si>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</si>
  <si>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</si>
  <si>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</si>
  <si>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</si>
  <si>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</si>
  <si>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</si>
  <si>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</si>
  <si>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</si>
  <si>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</si>
  <si>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</si>
  <si>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</si>
  <si>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</si>
  <si>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</si>
  <si>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</si>
  <si>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</si>
  <si>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</si>
  <si>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</si>
  <si>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</si>
  <si>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</si>
  <si>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</si>
  <si>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</si>
  <si>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</si>
  <si>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</si>
  <si>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</si>
  <si>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</si>
  <si>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</si>
  <si>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</si>
  <si>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</si>
  <si>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</si>
  <si>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</si>
  <si>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</si>
  <si>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</si>
  <si>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</si>
  <si>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</si>
  <si>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</si>
  <si>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</si>
  <si>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</si>
  <si>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</si>
  <si>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</si>
  <si>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</si>
  <si>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</si>
  <si>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</si>
  <si>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</si>
  <si>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</si>
  <si>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</si>
  <si>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</si>
  <si>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</si>
  <si>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</si>
  <si>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</si>
  <si>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</si>
  <si>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</si>
  <si>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</si>
  <si>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</si>
  <si>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</si>
  <si>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</si>
  <si>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</si>
  <si>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</si>
  <si>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</si>
  <si>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</si>
  <si>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</si>
  <si>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</si>
  <si>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</si>
  <si>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</si>
  <si>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</si>
  <si>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</si>
  <si>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</si>
  <si>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</si>
  <si>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</si>
  <si>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</si>
  <si>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</si>
  <si>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</si>
  <si>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</si>
  <si>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</si>
  <si>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</si>
  <si>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</si>
  <si>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</si>
  <si>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</si>
  <si>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</si>
  <si>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</si>
  <si>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</si>
  <si>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</si>
  <si>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</si>
  <si>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</si>
  <si>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</si>
  <si>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</si>
  <si>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</si>
  <si>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</si>
  <si>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</si>
  <si>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</si>
  <si>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</si>
  <si>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</si>
  <si>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</si>
  <si>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</si>
  <si>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</si>
  <si>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</si>
  <si>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</si>
  <si>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</si>
  <si>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</si>
  <si>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</si>
  <si>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</si>
  <si>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</si>
  <si>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</si>
  <si>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</si>
  <si>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</si>
  <si>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</si>
  <si>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</si>
  <si>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</si>
  <si>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</si>
  <si>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</si>
  <si>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</si>
  <si>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</si>
  <si>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</si>
  <si>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</si>
  <si>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</si>
  <si>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</si>
  <si>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</si>
  <si>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</si>
  <si>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</si>
  <si>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</si>
  <si>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</si>
  <si>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</si>
  <si>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</si>
  <si>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</si>
  <si>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</si>
  <si>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</si>
  <si>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</si>
  <si>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</si>
  <si>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</si>
  <si>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</si>
  <si>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</si>
  <si>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</si>
  <si>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</si>
  <si>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</si>
  <si>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</si>
  <si>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</si>
  <si>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</si>
  <si>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</si>
  <si>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</si>
  <si>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</si>
  <si>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</si>
  <si>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</si>
  <si>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</si>
  <si>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</si>
  <si>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</si>
  <si>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</si>
  <si>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</si>
  <si>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</si>
  <si>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</si>
  <si>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</si>
  <si>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</si>
  <si>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</si>
  <si>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</si>
  <si>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</si>
  <si>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</si>
  <si>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</si>
  <si>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</si>
  <si>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</si>
  <si>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</si>
  <si>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</si>
  <si>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</si>
  <si>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</si>
  <si>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</si>
  <si>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</si>
  <si>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</si>
  <si>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</si>
  <si>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</si>
  <si>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</si>
  <si>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</si>
  <si>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</si>
  <si>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</si>
  <si>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</si>
  <si>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</si>
  <si>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</si>
  <si>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</si>
  <si>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</si>
  <si>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</si>
  <si>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</si>
  <si>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</si>
  <si>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</si>
  <si>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</si>
  <si>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</si>
  <si>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</si>
  <si>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</si>
  <si>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</si>
  <si>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</si>
  <si>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</si>
  <si>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</si>
  <si>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</si>
  <si>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</si>
  <si>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</si>
  <si>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</si>
  <si>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</si>
  <si>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</si>
  <si>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</si>
  <si>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</si>
  <si>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</si>
  <si>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</si>
  <si>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</si>
  <si>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</si>
  <si>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</si>
  <si>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</si>
  <si>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</si>
  <si>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</si>
  <si>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</si>
  <si>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</si>
  <si>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</si>
  <si>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</si>
  <si>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</si>
  <si>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</si>
  <si>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</si>
  <si>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</si>
  <si>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</si>
  <si>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</si>
  <si>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</si>
  <si>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</si>
  <si>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</si>
  <si>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</si>
  <si>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</si>
  <si>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</si>
  <si>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</si>
  <si>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</si>
  <si>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</si>
  <si>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</si>
  <si>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</si>
  <si>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</si>
  <si>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</si>
  <si>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</si>
  <si>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</si>
  <si>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</si>
  <si>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</si>
  <si>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</si>
  <si>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</si>
  <si>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</si>
  <si>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</si>
  <si>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</si>
  <si>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</si>
  <si>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</si>
  <si>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</si>
  <si>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</si>
  <si>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</si>
  <si>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</si>
  <si>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</si>
  <si>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</si>
  <si>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</si>
  <si>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</si>
  <si>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</si>
  <si>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</si>
  <si>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</si>
  <si>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</si>
  <si>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</si>
  <si>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</si>
  <si>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</si>
  <si>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</si>
  <si>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</si>
  <si>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</si>
  <si>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</si>
  <si>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</si>
  <si>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</si>
  <si>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</si>
  <si>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</si>
  <si>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</si>
  <si>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</si>
  <si>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</si>
  <si>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</si>
  <si>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</si>
  <si>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</si>
  <si>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</si>
  <si>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</si>
  <si>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</si>
  <si>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</si>
  <si>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</si>
  <si>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</si>
  <si>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</si>
  <si>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</si>
  <si>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</si>
  <si>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</si>
  <si>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</si>
  <si>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</si>
  <si>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</si>
  <si>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</si>
  <si>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</si>
  <si>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</si>
  <si>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</si>
  <si>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</si>
  <si>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</si>
  <si>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</si>
  <si>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</si>
  <si>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</si>
  <si>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</si>
  <si>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</si>
  <si>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</si>
  <si>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</si>
  <si>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</si>
  <si>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</si>
  <si>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</si>
  <si>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</si>
  <si>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</si>
  <si>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</si>
  <si>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</si>
  <si>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</si>
  <si>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</si>
  <si>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</si>
  <si>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</si>
  <si>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</si>
  <si>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</si>
  <si>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</si>
  <si>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</si>
  <si>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</si>
  <si>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</si>
  <si>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</si>
  <si>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</si>
  <si>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</si>
  <si>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</si>
  <si>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</si>
  <si>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</si>
  <si>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</si>
  <si>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</si>
  <si>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</si>
  <si>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</si>
  <si>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</si>
  <si>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</si>
  <si>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</si>
  <si>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</si>
  <si>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</si>
  <si>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</si>
  <si>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</si>
  <si>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</si>
  <si>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</si>
  <si>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</si>
  <si>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</si>
  <si>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</si>
  <si>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</si>
  <si>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</si>
  <si>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</si>
  <si>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</si>
  <si>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</si>
  <si>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</si>
  <si>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</si>
  <si>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</si>
  <si>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</si>
  <si>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</si>
  <si>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</si>
  <si>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</si>
  <si>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</si>
  <si>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</si>
  <si>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</si>
  <si>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</si>
  <si>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</si>
  <si>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</si>
  <si>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</si>
  <si>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</si>
  <si>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</si>
  <si>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</si>
  <si>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</si>
  <si>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</si>
  <si>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</si>
  <si>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</si>
  <si>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</si>
  <si>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</si>
  <si>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</si>
  <si>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</si>
  <si>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</si>
  <si>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</si>
  <si>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</si>
  <si>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</si>
  <si>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</si>
  <si>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</si>
  <si>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</si>
  <si>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</si>
  <si>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</si>
  <si>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</si>
  <si>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</si>
  <si>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</si>
  <si>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</si>
  <si>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</si>
  <si>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</si>
  <si>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</si>
  <si>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</si>
  <si>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</si>
  <si>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</si>
  <si>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</si>
  <si>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</si>
  <si>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</si>
  <si>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</si>
  <si>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</si>
  <si>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</si>
  <si>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</si>
  <si>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</si>
  <si>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</si>
  <si>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</si>
  <si>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</si>
  <si>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</si>
  <si>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</si>
  <si>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</si>
  <si>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</si>
  <si>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</si>
  <si>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</si>
  <si>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</si>
  <si>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</si>
  <si>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</si>
  <si>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</si>
  <si>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</si>
  <si>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</si>
  <si>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</si>
  <si>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</si>
  <si>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</si>
  <si>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</si>
  <si>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</si>
  <si>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</si>
  <si>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</si>
  <si>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</si>
  <si>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</si>
  <si>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</si>
  <si>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</si>
  <si>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</si>
  <si>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</si>
  <si>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</si>
  <si>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</si>
  <si>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</si>
  <si>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</si>
  <si>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</si>
  <si>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</si>
  <si>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</si>
  <si>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</si>
  <si>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</si>
  <si>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</si>
  <si>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</si>
  <si>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</si>
  <si>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</si>
  <si>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</si>
  <si>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</si>
  <si>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</si>
  <si>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</si>
  <si>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</si>
  <si>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</si>
  <si>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</si>
  <si>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</si>
  <si>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</si>
  <si>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</si>
  <si>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</si>
  <si>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</si>
  <si>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</si>
  <si>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</si>
  <si>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</si>
  <si>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</si>
  <si>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</si>
  <si>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</si>
  <si>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</si>
  <si>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</si>
  <si>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</si>
  <si>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</si>
  <si>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</si>
  <si>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</si>
  <si>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</si>
  <si>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</si>
  <si>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</si>
  <si>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</si>
  <si>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</si>
  <si>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</si>
  <si>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</si>
  <si>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</si>
  <si>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</si>
  <si>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</si>
  <si>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</si>
  <si>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</si>
  <si>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</si>
  <si>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</si>
  <si>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</si>
  <si>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</si>
  <si>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</si>
  <si>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</si>
  <si>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</si>
  <si>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</si>
  <si>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</si>
  <si>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</si>
  <si>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</si>
  <si>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</si>
  <si>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</si>
  <si>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</si>
  <si>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</si>
  <si>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</si>
  <si>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</si>
  <si>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</si>
  <si>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</si>
  <si>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</si>
  <si>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</si>
  <si>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</si>
  <si>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</si>
  <si>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</si>
  <si>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</si>
  <si>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</si>
  <si>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</si>
  <si>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</si>
  <si>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</si>
  <si>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</si>
  <si>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</si>
  <si>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</si>
  <si>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</si>
  <si>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</si>
  <si>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</si>
  <si>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</si>
  <si>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</si>
  <si>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</si>
  <si>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</si>
  <si>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</si>
  <si>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</si>
  <si>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</si>
  <si>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</si>
  <si>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</si>
  <si>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</si>
  <si>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</si>
  <si>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</si>
  <si>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</si>
  <si>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</si>
  <si>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</si>
  <si>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</si>
  <si>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</si>
  <si>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</si>
  <si>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</si>
  <si>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</si>
  <si>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</si>
  <si>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</si>
  <si>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</si>
  <si>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</si>
  <si>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</si>
  <si>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</si>
  <si>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</si>
  <si>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</si>
  <si>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</si>
  <si>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</si>
  <si>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</si>
  <si>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</si>
  <si>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</si>
  <si>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</si>
  <si>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</si>
  <si>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</si>
  <si>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</si>
  <si>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</si>
  <si>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</si>
  <si>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</si>
  <si>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</si>
  <si>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</si>
  <si>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</si>
  <si>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</si>
  <si>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</si>
  <si>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</si>
  <si>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</si>
  <si>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</si>
  <si>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</si>
  <si>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</si>
  <si>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</si>
  <si>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</si>
  <si>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</si>
  <si>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</si>
  <si>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</si>
  <si>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</si>
  <si>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</si>
  <si>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</si>
  <si>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</si>
  <si>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</si>
  <si>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</si>
  <si>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</si>
  <si>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</si>
  <si>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</si>
  <si>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</si>
  <si>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</si>
  <si>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</si>
  <si>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</si>
  <si>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</si>
  <si>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</si>
  <si>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</si>
  <si>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</si>
  <si>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</si>
  <si>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</si>
  <si>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</si>
  <si>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</si>
  <si>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</si>
  <si>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</si>
  <si>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</si>
  <si>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</si>
  <si>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</si>
  <si>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</si>
  <si>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</si>
  <si>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</si>
  <si>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</si>
  <si>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</si>
  <si>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</si>
  <si>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</si>
  <si>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</si>
  <si>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</si>
  <si>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</si>
  <si>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</si>
  <si>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</si>
  <si>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</si>
  <si>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</si>
  <si>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</si>
  <si>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</si>
  <si>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</si>
  <si>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</si>
  <si>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</si>
  <si>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</si>
  <si>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</si>
  <si>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</si>
  <si>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</si>
  <si>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</si>
  <si>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</si>
  <si>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</si>
  <si>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</si>
  <si>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</si>
  <si>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</si>
  <si>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</si>
  <si>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</si>
  <si>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</si>
  <si>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</si>
  <si>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</si>
  <si>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</si>
  <si>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</si>
  <si>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</si>
  <si>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</si>
  <si>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</si>
  <si>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</si>
  <si>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</si>
  <si>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</si>
  <si>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</si>
  <si>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</si>
  <si>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</si>
  <si>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</si>
  <si>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</si>
  <si>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</si>
  <si>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</si>
  <si>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</si>
  <si>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</si>
  <si>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</si>
  <si>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</si>
  <si>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</si>
  <si>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</si>
  <si>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</si>
  <si>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</si>
  <si>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</si>
  <si>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</si>
  <si>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</si>
  <si>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</si>
  <si>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</si>
  <si>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</si>
  <si>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</si>
  <si>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</si>
  <si>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</si>
  <si>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</si>
  <si>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</si>
  <si>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</si>
  <si>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</si>
  <si>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</si>
  <si>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</si>
  <si>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</si>
  <si>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</si>
  <si>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</si>
  <si>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</si>
  <si>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</si>
  <si>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</si>
  <si>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</si>
  <si>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</si>
  <si>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</si>
  <si>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</si>
  <si>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</si>
  <si>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</si>
  <si>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</si>
  <si>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</si>
  <si>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</si>
  <si>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</si>
  <si>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</si>
  <si>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</si>
  <si>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</si>
  <si>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</si>
  <si>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</si>
  <si>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</si>
  <si>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</si>
  <si>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</si>
  <si>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</si>
  <si>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</si>
  <si>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</si>
  <si>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</si>
  <si>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</si>
  <si>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</si>
  <si>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</si>
  <si>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</si>
  <si>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</si>
  <si>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</si>
  <si>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</si>
  <si>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</si>
  <si>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</si>
  <si>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</si>
  <si>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</si>
  <si>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</si>
  <si>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</si>
  <si>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</si>
  <si>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</si>
  <si>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</si>
  <si>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</si>
  <si>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</si>
  <si>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</si>
  <si>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</si>
  <si>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</si>
  <si>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</si>
  <si>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</si>
  <si>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</si>
  <si>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</si>
  <si>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</si>
  <si>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</si>
  <si>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</si>
  <si>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</si>
  <si>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</si>
  <si>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</si>
  <si>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</si>
  <si>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</si>
  <si>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</si>
  <si>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</si>
  <si>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</si>
  <si>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</si>
  <si>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</si>
  <si>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</si>
  <si>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</si>
  <si>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</si>
  <si>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</si>
  <si>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</si>
  <si>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</si>
  <si>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</si>
  <si>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</si>
  <si>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</si>
  <si>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</si>
  <si>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</si>
  <si>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</si>
  <si>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</si>
  <si>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</si>
  <si>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</si>
  <si>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</si>
  <si>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</si>
  <si>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</si>
  <si>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</si>
  <si>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</si>
  <si>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</si>
  <si>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</si>
  <si>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</si>
  <si>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</si>
  <si>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</si>
  <si>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</si>
  <si>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</si>
  <si>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</si>
  <si>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</si>
  <si>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</si>
  <si>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</si>
  <si>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</si>
  <si>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</si>
  <si>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</si>
  <si>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</si>
  <si>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</si>
  <si>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</si>
  <si>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</si>
  <si>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</si>
  <si>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</si>
  <si>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</si>
  <si>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</si>
  <si>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</si>
  <si>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</si>
  <si>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</si>
  <si>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</si>
  <si>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</si>
  <si>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</si>
  <si>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</si>
  <si>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</si>
  <si>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</si>
  <si>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</si>
  <si>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</si>
  <si>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</si>
  <si>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</si>
  <si>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</si>
  <si>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</si>
  <si>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</si>
  <si>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</si>
  <si>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</si>
  <si>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</si>
  <si>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</si>
  <si>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</si>
  <si>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</si>
  <si>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</si>
  <si>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</si>
  <si>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</si>
  <si>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</si>
  <si>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</si>
  <si>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</si>
  <si>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</si>
  <si>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</si>
  <si>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</si>
  <si>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</si>
  <si>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</si>
  <si>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</si>
  <si>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</si>
  <si>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</si>
  <si>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</si>
  <si>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</si>
  <si>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</si>
  <si>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</si>
  <si>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</si>
  <si>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</si>
  <si>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</si>
  <si>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</si>
  <si>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</si>
  <si>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</si>
  <si>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</si>
  <si>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</si>
  <si>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</si>
  <si>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</si>
  <si>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</si>
  <si>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</si>
  <si>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</si>
  <si>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</si>
  <si>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</si>
  <si>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</si>
  <si>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</si>
  <si>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</si>
  <si>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</si>
  <si>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</si>
  <si>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</si>
  <si>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</si>
  <si>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</si>
  <si>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</si>
  <si>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</si>
  <si>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</si>
  <si>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</si>
  <si>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</si>
  <si>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</si>
  <si>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</si>
  <si>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</si>
  <si>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</si>
  <si>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</si>
  <si>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</si>
  <si>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</si>
  <si>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</si>
  <si>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</si>
  <si>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</si>
  <si>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</si>
  <si>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</si>
  <si>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</si>
  <si>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</si>
  <si>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</si>
  <si>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</si>
  <si>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</si>
  <si>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</si>
  <si>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</si>
  <si>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</si>
  <si>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</si>
  <si>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</si>
  <si>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</si>
  <si>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</si>
  <si>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</si>
  <si>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</si>
  <si>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</si>
  <si>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</si>
  <si>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</si>
  <si>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</si>
  <si>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</si>
  <si>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</si>
  <si>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</si>
  <si>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</si>
  <si>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</si>
  <si>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</si>
  <si>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</si>
  <si>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</si>
  <si>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</si>
  <si>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</si>
  <si>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</si>
  <si>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</si>
  <si>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</si>
  <si>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</si>
  <si>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</si>
  <si>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</si>
  <si>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</si>
  <si>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</si>
  <si>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</si>
  <si>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</si>
  <si>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</si>
  <si>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</si>
  <si>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</si>
  <si>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</si>
  <si>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</si>
  <si>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</si>
  <si>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</si>
  <si>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</si>
  <si>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</si>
  <si>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</si>
  <si>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</si>
  <si>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</si>
  <si>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</si>
  <si>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</si>
  <si>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</si>
  <si>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</si>
  <si>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</si>
  <si>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</si>
  <si>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</si>
  <si>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</si>
  <si>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</si>
  <si>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</si>
  <si>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</si>
  <si>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</si>
  <si>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</si>
  <si>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</si>
  <si>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</si>
  <si>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</si>
  <si>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</si>
  <si>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</si>
  <si>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</si>
  <si>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</si>
  <si>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</si>
  <si>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</si>
  <si>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</si>
  <si>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</si>
  <si>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</si>
  <si>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</si>
  <si>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</si>
  <si>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</si>
  <si>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</si>
  <si>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</si>
  <si>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</si>
  <si>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</si>
  <si>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</si>
  <si>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</si>
  <si>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</si>
  <si>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</si>
  <si>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</si>
  <si>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</si>
  <si>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</si>
  <si>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</si>
  <si>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</si>
  <si>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</si>
  <si>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</si>
  <si>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</si>
  <si>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</si>
  <si>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</si>
  <si>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</si>
  <si>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</si>
  <si>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</si>
  <si>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</si>
  <si>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</si>
  <si>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</si>
  <si>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</si>
  <si>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</si>
  <si>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</si>
  <si>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</si>
  <si>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</si>
  <si>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</si>
  <si>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</si>
  <si>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</si>
  <si>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</si>
  <si>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</si>
  <si>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</si>
  <si>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</si>
  <si>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</si>
  <si>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</si>
  <si>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</si>
  <si>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</si>
  <si>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</si>
  <si>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</si>
  <si>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</si>
  <si>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</si>
  <si>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</si>
  <si>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</si>
  <si>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</si>
  <si>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</si>
  <si>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</si>
  <si>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</si>
  <si>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</si>
  <si>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</si>
  <si>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</si>
  <si>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</si>
  <si>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</si>
  <si>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</si>
  <si>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</si>
  <si>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</si>
  <si>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</si>
  <si>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</si>
  <si>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</si>
  <si>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</si>
  <si>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</si>
  <si>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</si>
  <si>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</si>
  <si>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</si>
  <si>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</si>
  <si>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</si>
  <si>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</si>
  <si>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</si>
  <si>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</si>
  <si>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</si>
  <si>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</si>
  <si>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</si>
  <si>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</si>
  <si>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</si>
  <si>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</si>
  <si>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</si>
  <si>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</si>
  <si>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</si>
  <si>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</si>
  <si>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</si>
  <si>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</si>
  <si>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</si>
  <si>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</si>
  <si>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</si>
  <si>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</si>
  <si>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</si>
  <si>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</si>
  <si>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</si>
  <si>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</si>
  <si>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</si>
  <si>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</si>
  <si>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</si>
  <si>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</si>
  <si>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</si>
  <si>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</si>
  <si>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</si>
  <si>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</si>
  <si>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</si>
  <si>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</si>
  <si>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</si>
  <si>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</si>
  <si>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</si>
  <si>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</si>
  <si>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</si>
  <si>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</si>
  <si>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</si>
  <si>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</si>
  <si>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</si>
  <si>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</si>
  <si>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</si>
  <si>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</si>
  <si>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</si>
  <si>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</si>
  <si>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</si>
  <si>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</si>
  <si>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</si>
  <si>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</si>
  <si>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</si>
  <si>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</si>
  <si>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</si>
  <si>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</si>
  <si>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</si>
  <si>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</si>
  <si>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</si>
  <si>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</si>
  <si>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</si>
  <si>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</si>
  <si>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</si>
  <si>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</si>
  <si>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</si>
  <si>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</si>
  <si>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</si>
  <si>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</si>
  <si>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</si>
  <si>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</si>
  <si>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</si>
  <si>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</si>
  <si>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</si>
  <si>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</si>
  <si>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</si>
  <si>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</si>
  <si>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</si>
  <si>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</si>
  <si>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</si>
  <si>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</si>
  <si>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</si>
  <si>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</si>
  <si>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</si>
  <si>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</si>
  <si>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</si>
  <si>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</si>
  <si>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</si>
  <si>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</si>
  <si>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</si>
  <si>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</si>
  <si>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</si>
  <si>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</si>
  <si>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</si>
  <si>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</si>
  <si>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</si>
  <si>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</si>
  <si>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</si>
  <si>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</si>
  <si>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</si>
  <si>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</si>
  <si>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</si>
  <si>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</si>
  <si>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</si>
  <si>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</si>
  <si>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</si>
  <si>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</si>
  <si>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</si>
  <si>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</si>
  <si>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</si>
  <si>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</si>
  <si>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</si>
  <si>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</si>
  <si>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</si>
  <si>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</si>
  <si>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</si>
  <si>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</si>
  <si>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</si>
  <si>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</si>
  <si>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</si>
  <si>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</si>
  <si>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</si>
  <si>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</si>
  <si>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</si>
  <si>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</si>
  <si>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</si>
  <si>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</si>
  <si>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</si>
  <si>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</si>
  <si>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</si>
  <si>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</si>
  <si>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</si>
  <si>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</si>
  <si>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</si>
  <si>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</si>
  <si>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</si>
  <si>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</si>
  <si>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</si>
  <si>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</si>
  <si>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</si>
  <si>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</si>
  <si>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</si>
  <si>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</si>
  <si>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</si>
  <si>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</si>
  <si>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</si>
  <si>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</si>
  <si>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</si>
  <si>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</si>
  <si>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</si>
  <si>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</si>
  <si>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</si>
  <si>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</si>
  <si>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</si>
  <si>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</si>
  <si>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</si>
  <si>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</si>
  <si>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</si>
  <si>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</si>
  <si>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</si>
  <si>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</si>
  <si>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</si>
  <si>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</si>
  <si>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</si>
  <si>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</si>
  <si>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</si>
  <si>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</si>
  <si>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</si>
  <si>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</si>
  <si>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</si>
  <si>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</si>
  <si>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</si>
  <si>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</si>
  <si>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</si>
  <si>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</si>
  <si>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</si>
  <si>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</si>
  <si>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</si>
  <si>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</si>
  <si>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</si>
  <si>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</si>
  <si>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</si>
  <si>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</si>
  <si>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</si>
  <si>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</si>
  <si>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</si>
  <si>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</si>
  <si>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</si>
  <si>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</si>
  <si>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</si>
  <si>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</si>
  <si>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</si>
  <si>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</si>
  <si>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</si>
  <si>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</si>
  <si>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</si>
  <si>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</si>
  <si>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</si>
  <si>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</si>
  <si>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</si>
  <si>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</si>
  <si>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</si>
  <si>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</si>
  <si>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</si>
  <si>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</si>
  <si>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</si>
  <si>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</si>
  <si>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</si>
  <si>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</si>
  <si>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</si>
  <si>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</si>
  <si>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</si>
  <si>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</si>
  <si>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</si>
  <si>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</si>
  <si>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</si>
  <si>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</si>
  <si>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</si>
  <si>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</si>
  <si>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</si>
  <si>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</si>
  <si>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</si>
  <si>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</si>
  <si>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</si>
  <si>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</si>
  <si>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</si>
  <si>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</si>
  <si>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</si>
  <si>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</si>
  <si>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</si>
  <si>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</si>
  <si>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</si>
  <si>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</si>
  <si>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</si>
  <si>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</si>
  <si>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</si>
  <si>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</si>
  <si>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</si>
  <si>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</si>
  <si>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</si>
  <si>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</si>
  <si>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</si>
  <si>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</si>
  <si>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</si>
  <si>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</si>
  <si>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</si>
  <si>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</si>
  <si>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</si>
  <si>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</si>
  <si>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</si>
  <si>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</si>
  <si>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</si>
  <si>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</si>
  <si>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</si>
  <si>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</si>
  <si>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</si>
  <si>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</si>
  <si>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</si>
  <si>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</si>
  <si>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</si>
  <si>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</si>
  <si>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</si>
  <si>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</si>
  <si>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</si>
  <si>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</si>
  <si>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</si>
  <si>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</si>
  <si>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</si>
  <si>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</si>
  <si>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</si>
  <si>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</si>
  <si>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</si>
  <si>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</si>
  <si>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</si>
  <si>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</si>
  <si>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</si>
  <si>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</si>
  <si>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</si>
  <si>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</si>
  <si>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</si>
  <si>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</si>
  <si>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</si>
  <si>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</si>
  <si>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</si>
  <si>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</si>
  <si>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</si>
  <si>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</si>
  <si>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</si>
  <si>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</si>
  <si>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</si>
  <si>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</si>
  <si>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</si>
  <si>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</si>
  <si>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</si>
  <si>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</si>
  <si>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</si>
  <si>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</si>
  <si>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</si>
  <si>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</si>
  <si>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</si>
  <si>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</si>
  <si>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</si>
  <si>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</si>
  <si>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</si>
  <si>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</si>
  <si>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</si>
  <si>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</si>
  <si>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</si>
  <si>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</si>
  <si>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</si>
  <si>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</si>
  <si>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</si>
  <si>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</si>
  <si>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</si>
  <si>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</si>
  <si>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</si>
  <si>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</si>
  <si>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</si>
  <si>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</si>
  <si>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</si>
  <si>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</si>
  <si>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</si>
  <si>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</si>
  <si>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</si>
  <si>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</si>
  <si>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</si>
  <si>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</si>
  <si>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</si>
  <si>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</si>
  <si>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</si>
  <si>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</si>
  <si>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</si>
  <si>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</si>
  <si>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</si>
  <si>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</si>
  <si>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</si>
  <si>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</si>
  <si>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</si>
  <si>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</si>
  <si>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</si>
  <si>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</si>
  <si>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</si>
  <si>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</si>
  <si>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</si>
  <si>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</si>
  <si>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</si>
  <si>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</si>
  <si>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</si>
  <si>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</si>
  <si>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</si>
  <si>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</si>
  <si>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</si>
  <si>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</si>
  <si>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</si>
  <si>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</si>
  <si>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</si>
  <si>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</si>
  <si>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</si>
  <si>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</si>
  <si>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</si>
  <si>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</si>
  <si>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</si>
  <si>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</si>
  <si>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</si>
  <si>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</si>
  <si>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</si>
  <si>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</si>
  <si>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</si>
  <si>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</si>
  <si>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</si>
  <si>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</si>
  <si>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</si>
  <si>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</si>
  <si>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</si>
  <si>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</si>
  <si>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</si>
  <si>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</si>
  <si>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</si>
  <si>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</si>
  <si>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</si>
  <si>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</si>
  <si>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</si>
  <si>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</si>
  <si>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</si>
  <si>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</si>
  <si>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</si>
  <si>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</si>
  <si>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</si>
  <si>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</si>
  <si>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</si>
  <si>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</si>
  <si>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</si>
  <si>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</si>
  <si>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</si>
  <si>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</si>
  <si>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</si>
  <si>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</si>
  <si>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</si>
  <si>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</si>
  <si>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</si>
  <si>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</si>
  <si>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</si>
  <si>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</si>
  <si>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</si>
  <si>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</si>
  <si>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</si>
  <si>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</si>
  <si>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</si>
  <si>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</si>
  <si>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</si>
  <si>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</si>
  <si>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</si>
  <si>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</si>
  <si>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</si>
  <si>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</si>
  <si>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</si>
  <si>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</si>
  <si>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</si>
  <si>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</si>
  <si>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</si>
  <si>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</si>
  <si>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</si>
  <si>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</si>
  <si>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</si>
  <si>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</si>
  <si>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</si>
  <si>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</si>
  <si>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</si>
  <si>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</si>
  <si>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</si>
  <si>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</si>
  <si>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</si>
  <si>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</si>
  <si>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</si>
  <si>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</si>
  <si>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</si>
  <si>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</si>
  <si>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</si>
  <si>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</si>
  <si>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</si>
  <si>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</si>
  <si>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</si>
  <si>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</si>
  <si>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</si>
  <si>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</si>
  <si>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</si>
  <si>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</si>
  <si>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</si>
  <si>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</si>
  <si>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</si>
  <si>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</si>
  <si>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</si>
  <si>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</si>
  <si>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</si>
  <si>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</si>
  <si>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</si>
  <si>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</si>
  <si>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</si>
  <si>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</si>
  <si>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</si>
  <si>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</si>
  <si>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</si>
  <si>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</si>
  <si>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</si>
  <si>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</si>
  <si>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</si>
  <si>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</si>
  <si>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</si>
  <si>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</si>
  <si>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</si>
  <si>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</si>
  <si>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</si>
  <si>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</si>
  <si>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</si>
  <si>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</si>
  <si>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</si>
  <si>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</si>
  <si>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</si>
  <si>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</si>
  <si>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</si>
  <si>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</si>
  <si>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</si>
  <si>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</si>
  <si>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</si>
  <si>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</si>
  <si>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</si>
  <si>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</si>
  <si>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</si>
  <si>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</si>
  <si>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</si>
  <si>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</si>
  <si>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</si>
  <si>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</si>
  <si>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</si>
  <si>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</si>
  <si>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</si>
  <si>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</si>
  <si>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</si>
  <si>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</si>
  <si>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</si>
  <si>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</si>
  <si>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</si>
  <si>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</si>
  <si>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</si>
  <si>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</si>
  <si>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</si>
  <si>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</si>
  <si>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</si>
  <si>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</si>
  <si>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</si>
  <si>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</si>
  <si>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</si>
  <si>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</si>
  <si>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</si>
  <si>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</si>
  <si>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</si>
  <si>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</si>
  <si>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</si>
  <si>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</si>
  <si>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</si>
  <si>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</si>
  <si>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</si>
  <si>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</si>
  <si>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</si>
  <si>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</si>
  <si>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</si>
  <si>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</si>
  <si>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</si>
  <si>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</si>
  <si>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</si>
  <si>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</si>
  <si>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</si>
  <si>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</si>
  <si>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</si>
  <si>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</si>
  <si>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</si>
  <si>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</si>
  <si>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</si>
  <si>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</si>
  <si>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</si>
  <si>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</si>
  <si>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</si>
  <si>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</si>
  <si>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</si>
  <si>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</si>
  <si>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</si>
  <si>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</si>
  <si>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</si>
  <si>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</si>
  <si>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</si>
  <si>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</si>
  <si>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</si>
  <si>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</si>
  <si>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</si>
  <si>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</si>
  <si>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</si>
  <si>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</si>
  <si>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</si>
  <si>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</si>
  <si>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</si>
  <si>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</si>
  <si>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</si>
  <si>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</si>
  <si>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</si>
  <si>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</si>
  <si>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</si>
  <si>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</si>
  <si>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</si>
  <si>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</si>
  <si>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</si>
  <si>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</si>
  <si>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</si>
  <si>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</si>
  <si>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</si>
  <si>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</si>
  <si>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</si>
  <si>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</si>
  <si>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</si>
  <si>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</si>
  <si>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</si>
  <si>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</si>
  <si>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</si>
  <si>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</si>
  <si>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</si>
  <si>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</si>
  <si>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</si>
  <si>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</si>
  <si>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</si>
  <si>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</si>
  <si>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</si>
  <si>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</si>
  <si>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</si>
  <si>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</si>
  <si>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</si>
  <si>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</si>
  <si>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</si>
  <si>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</si>
  <si>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</si>
  <si>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</si>
  <si>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</si>
  <si>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</si>
  <si>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</si>
  <si>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</si>
  <si>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</si>
  <si>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</si>
  <si>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</si>
  <si>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</si>
  <si>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</si>
  <si>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</si>
  <si>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</si>
  <si>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</si>
  <si>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</si>
  <si>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</si>
  <si>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</si>
  <si>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</si>
  <si>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</si>
  <si>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</si>
  <si>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</si>
  <si>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</si>
  <si>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</si>
  <si>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</si>
  <si>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</si>
  <si>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</si>
  <si>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</si>
  <si>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</si>
  <si>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</si>
  <si>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</si>
  <si>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</si>
  <si>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</si>
  <si>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</si>
  <si>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</si>
  <si>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</si>
  <si>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</si>
  <si>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</si>
  <si>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</si>
  <si>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</si>
  <si>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</si>
  <si>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</si>
  <si>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</si>
  <si>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</si>
  <si>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</si>
  <si>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</si>
  <si>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</si>
  <si>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</si>
  <si>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</si>
  <si>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</si>
  <si>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</si>
  <si>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</si>
  <si>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</si>
  <si>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</si>
  <si>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</si>
  <si>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</si>
  <si>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</si>
  <si>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</si>
  <si>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</si>
  <si>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</si>
  <si>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</si>
  <si>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</si>
  <si>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</si>
  <si>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</si>
  <si>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</si>
  <si>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</si>
  <si>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</si>
  <si>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</si>
  <si>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</si>
  <si>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</si>
  <si>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</si>
  <si>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</si>
  <si>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</si>
  <si>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</si>
  <si>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</si>
  <si>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</si>
  <si>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</si>
  <si>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</si>
  <si>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</si>
  <si>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</si>
  <si>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</si>
  <si>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</si>
  <si>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</si>
  <si>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</si>
  <si>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</si>
  <si>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</si>
  <si>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</si>
  <si>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</si>
  <si>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</si>
  <si>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</si>
  <si>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</si>
  <si>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</si>
  <si>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</si>
  <si>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</si>
  <si>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</si>
  <si>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</si>
  <si>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</si>
  <si>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</si>
  <si>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</si>
  <si>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</si>
  <si>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</si>
  <si>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</si>
  <si>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</si>
  <si>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</si>
  <si>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</si>
  <si>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</si>
  <si>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</si>
  <si>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</si>
  <si>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</si>
  <si>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</si>
  <si>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</si>
  <si>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</si>
  <si>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</si>
  <si>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</si>
  <si>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</si>
  <si>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</si>
  <si>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</si>
  <si>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</si>
  <si>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</si>
  <si>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</si>
  <si>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</si>
  <si>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</si>
  <si>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</si>
  <si>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</si>
  <si>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</si>
  <si>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</si>
  <si>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</si>
  <si>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</si>
  <si>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</si>
  <si>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</si>
  <si>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</si>
  <si>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</si>
  <si>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</si>
  <si>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</si>
  <si>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</si>
  <si>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</si>
  <si>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</si>
  <si>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</si>
  <si>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</si>
  <si>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</si>
  <si>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</si>
  <si>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</si>
  <si>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</si>
  <si>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</si>
  <si>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</si>
  <si>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</si>
  <si>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</si>
  <si>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</si>
  <si>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</si>
  <si>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</si>
  <si>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</si>
  <si>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</si>
  <si>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</si>
  <si>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</si>
  <si>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</si>
  <si>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</si>
  <si>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</si>
  <si>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</si>
  <si>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</si>
  <si>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</si>
  <si>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</si>
  <si>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</si>
  <si>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</si>
  <si>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</si>
  <si>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</si>
  <si>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</si>
  <si>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</si>
  <si>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</si>
  <si>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</si>
  <si>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</si>
  <si>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</si>
  <si>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</si>
  <si>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</si>
  <si>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</si>
  <si>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</si>
  <si>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</si>
  <si>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</si>
  <si>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</si>
  <si>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</si>
  <si>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</si>
  <si>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</si>
  <si>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</si>
  <si>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</si>
  <si>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</si>
  <si>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</si>
  <si>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</si>
  <si>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</si>
  <si>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</si>
  <si>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</si>
  <si>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</si>
  <si>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</si>
  <si>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</si>
  <si>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</si>
  <si>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</si>
  <si>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</si>
  <si>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</si>
  <si>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</si>
  <si>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</si>
  <si>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</si>
  <si>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</si>
  <si>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</si>
  <si>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</si>
  <si>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</si>
  <si>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</si>
  <si>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</si>
  <si>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</si>
  <si>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</si>
  <si>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</si>
  <si>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</si>
  <si>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</si>
  <si>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</si>
  <si>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</si>
  <si>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</si>
  <si>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</si>
  <si>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</si>
  <si>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</si>
  <si>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</si>
  <si>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</si>
  <si>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</si>
  <si>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</si>
  <si>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</si>
  <si>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</si>
  <si>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</si>
  <si>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</si>
  <si>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</si>
  <si>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</si>
  <si>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</si>
  <si>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</si>
  <si>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</si>
  <si>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</si>
  <si>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</si>
  <si>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</si>
  <si>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</si>
  <si>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</si>
  <si>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</si>
  <si>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</si>
  <si>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</si>
  <si>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</si>
  <si>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</si>
  <si>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</si>
  <si>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</si>
  <si>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</si>
  <si>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</si>
  <si>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</si>
  <si>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</si>
  <si>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</si>
  <si>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</si>
  <si>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</si>
  <si>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</si>
  <si>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</si>
  <si>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</si>
  <si>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</si>
  <si>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</si>
  <si>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</si>
  <si>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</si>
  <si>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</si>
  <si>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</si>
  <si>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</si>
  <si>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</si>
  <si>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</si>
  <si>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</si>
  <si>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</si>
  <si>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</si>
  <si>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</si>
  <si>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</si>
  <si>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</si>
  <si>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</si>
  <si>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</si>
  <si>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</si>
  <si>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</si>
  <si>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</si>
  <si>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</si>
  <si>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</si>
  <si>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</si>
  <si>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</si>
  <si>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</si>
  <si>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</si>
  <si>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</si>
  <si>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</si>
  <si>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</si>
  <si>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</si>
  <si>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</si>
  <si>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</si>
  <si>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</si>
  <si>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</si>
  <si>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</si>
  <si>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</si>
  <si>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</si>
  <si>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</si>
  <si>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</si>
  <si>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</si>
  <si>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</si>
  <si>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</si>
  <si>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</si>
  <si>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</si>
  <si>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</si>
  <si>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</si>
  <si>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</si>
  <si>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</si>
  <si>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</si>
  <si>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</si>
  <si>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</si>
  <si>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</si>
  <si>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</si>
  <si>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</si>
  <si>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</si>
  <si>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</si>
  <si>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</si>
  <si>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</si>
  <si>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</si>
  <si>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</si>
  <si>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</si>
  <si>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</si>
  <si>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</si>
  <si>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</si>
  <si>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</si>
  <si>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</si>
  <si>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</si>
  <si>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</si>
  <si>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</si>
  <si>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</si>
  <si>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</si>
  <si>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</si>
  <si>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</si>
  <si>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</si>
  <si>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</si>
  <si>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</si>
  <si>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</si>
  <si>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</si>
  <si>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</si>
  <si>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</si>
  <si>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</si>
  <si>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</si>
  <si>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</si>
  <si>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</si>
  <si>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</si>
  <si>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</si>
  <si>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</si>
  <si>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</si>
  <si>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</si>
  <si>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</si>
  <si>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</si>
  <si>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</si>
  <si>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</si>
  <si>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</si>
  <si>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</si>
  <si>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</si>
  <si>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</si>
  <si>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</si>
  <si>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</si>
  <si>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</si>
  <si>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</si>
  <si>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</si>
  <si>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</si>
  <si>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</si>
  <si>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</si>
  <si>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</si>
  <si>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</si>
  <si>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</si>
  <si>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</si>
  <si>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</si>
  <si>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</si>
  <si>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</si>
  <si>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</si>
  <si>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</si>
  <si>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</si>
  <si>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</si>
  <si>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</si>
  <si>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</si>
  <si>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</si>
  <si>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</si>
  <si>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</si>
  <si>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</si>
  <si>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</si>
  <si>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</si>
  <si>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</si>
  <si>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</si>
  <si>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</si>
  <si>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</si>
  <si>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</si>
  <si>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</si>
  <si>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</si>
  <si>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</si>
  <si>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</si>
  <si>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</si>
  <si>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</si>
  <si>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</si>
  <si>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</si>
  <si>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</si>
  <si>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</si>
  <si>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</si>
  <si>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</si>
  <si>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</si>
  <si>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</si>
  <si>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</si>
  <si>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</si>
  <si>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</si>
  <si>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</si>
  <si>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</si>
  <si>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</si>
  <si>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</si>
  <si>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</si>
  <si>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</si>
  <si>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</si>
  <si>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</si>
  <si>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</si>
  <si>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</si>
  <si>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</si>
  <si>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</si>
  <si>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</si>
  <si>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</si>
  <si>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</si>
  <si>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</si>
  <si>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</si>
  <si>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</si>
  <si>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</si>
  <si>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</si>
  <si>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</si>
  <si>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</si>
  <si>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</si>
  <si>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</si>
  <si>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</si>
  <si>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</si>
  <si>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</si>
  <si>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</si>
  <si>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</si>
  <si>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</si>
  <si>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</si>
  <si>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</si>
  <si>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</si>
  <si>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</si>
  <si>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</si>
  <si>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</si>
  <si>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</si>
  <si>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</si>
  <si>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</si>
  <si>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</si>
  <si>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</si>
  <si>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</si>
  <si>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</si>
  <si>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</si>
  <si>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</si>
  <si>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</si>
  <si>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</si>
  <si>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</si>
  <si>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</si>
  <si>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</si>
  <si>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</si>
  <si>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</si>
  <si>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</si>
  <si>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</si>
  <si>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</si>
  <si>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</si>
  <si>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</si>
  <si>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</si>
  <si>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</si>
  <si>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</si>
  <si>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</si>
  <si>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</si>
  <si>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</si>
  <si>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</si>
  <si>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</si>
  <si>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</si>
  <si>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</si>
  <si>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</si>
  <si>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</si>
  <si>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</si>
  <si>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</si>
  <si>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</si>
  <si>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</si>
  <si>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</si>
  <si>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</si>
  <si>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</si>
  <si>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</si>
  <si>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</si>
  <si>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</si>
  <si>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</si>
  <si>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</si>
  <si>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</si>
  <si>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</si>
  <si>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</si>
  <si>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</si>
  <si>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</si>
  <si>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</si>
  <si>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</si>
  <si>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</si>
  <si>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</si>
  <si>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</si>
  <si>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</si>
  <si>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</si>
  <si>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</si>
  <si>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</si>
  <si>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</si>
  <si>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</si>
  <si>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</si>
  <si>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</si>
  <si>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</si>
  <si>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</si>
  <si>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</si>
  <si>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</si>
  <si>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</si>
  <si>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</si>
  <si>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</si>
  <si>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</si>
  <si>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</si>
  <si>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</si>
  <si>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</si>
  <si>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</si>
  <si>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</si>
  <si>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</si>
  <si>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</si>
  <si>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</si>
  <si>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</si>
  <si>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</si>
  <si>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</si>
  <si>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</si>
  <si>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</si>
  <si>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</si>
  <si>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</si>
  <si>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</si>
  <si>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</si>
  <si>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</si>
  <si>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</si>
  <si>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</si>
  <si>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</si>
  <si>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</si>
  <si>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</si>
  <si>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</si>
  <si>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</si>
  <si>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</si>
  <si>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</si>
  <si>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</si>
  <si>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</si>
  <si>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</si>
  <si>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</si>
  <si>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</si>
  <si>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</si>
  <si>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</si>
  <si>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</si>
  <si>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</si>
  <si>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</si>
  <si>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</si>
  <si>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</si>
  <si>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</si>
  <si>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</si>
  <si>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</si>
  <si>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</si>
  <si>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</si>
  <si>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</si>
  <si>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</si>
  <si>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</si>
  <si>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</si>
  <si>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</si>
  <si>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</si>
  <si>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</si>
  <si>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</si>
  <si>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</si>
  <si>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</si>
  <si>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</si>
  <si>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</si>
  <si>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</si>
  <si>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</si>
  <si>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</si>
  <si>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</si>
  <si>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</si>
  <si>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</si>
  <si>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</si>
  <si>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</si>
  <si>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</si>
  <si>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</si>
  <si>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</si>
  <si>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</si>
  <si>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</si>
  <si>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</si>
  <si>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</si>
  <si>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</si>
  <si>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</si>
  <si>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</si>
  <si>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</si>
  <si>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</si>
  <si>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</si>
  <si>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</si>
  <si>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</si>
  <si>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</si>
  <si>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</si>
  <si>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</si>
  <si>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</si>
  <si>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</si>
  <si>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</si>
  <si>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</si>
  <si>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</si>
  <si>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</si>
  <si>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</si>
  <si>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</si>
  <si>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</si>
  <si>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</si>
  <si>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</si>
  <si>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</si>
  <si>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</si>
  <si>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</si>
  <si>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</si>
  <si>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</si>
  <si>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</si>
  <si>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</si>
  <si>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</si>
  <si>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</si>
  <si>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</si>
  <si>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</si>
  <si>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</si>
  <si>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</si>
  <si>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</si>
  <si>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</si>
  <si>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</si>
  <si>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</si>
  <si>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</si>
  <si>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</si>
  <si>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</si>
  <si>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</si>
  <si>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</si>
  <si>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</si>
  <si>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</si>
  <si>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</si>
  <si>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</si>
  <si>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</si>
  <si>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</si>
  <si>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</si>
  <si>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</si>
  <si>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</si>
  <si>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</si>
  <si>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</si>
  <si>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</si>
  <si>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</si>
  <si>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</si>
  <si>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</si>
  <si>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</si>
  <si>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</si>
  <si>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</si>
  <si>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</si>
  <si>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</si>
  <si>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</si>
  <si>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</si>
  <si>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</si>
  <si>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</si>
  <si>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</si>
  <si>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</si>
  <si>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</si>
  <si>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</si>
  <si>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</si>
  <si>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</si>
  <si>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</si>
  <si>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</si>
  <si>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</si>
  <si>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</si>
  <si>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</si>
  <si>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</si>
  <si>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</si>
  <si>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</si>
  <si>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</si>
  <si>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</si>
  <si>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</si>
  <si>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</si>
  <si>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</si>
  <si>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</si>
  <si>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</si>
  <si>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</si>
  <si>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</si>
  <si>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</si>
  <si>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</si>
  <si>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</si>
  <si>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</si>
  <si>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</si>
  <si>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</si>
  <si>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</si>
  <si>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</si>
  <si>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</si>
  <si>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</si>
  <si>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</si>
  <si>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</si>
  <si>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</si>
  <si>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</si>
  <si>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</si>
  <si>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</si>
  <si>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</si>
  <si>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</si>
  <si>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</si>
  <si>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</si>
  <si>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</si>
  <si>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</si>
  <si>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</si>
  <si>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</si>
  <si>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</si>
  <si>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</si>
  <si>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</si>
  <si>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</si>
  <si>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</si>
  <si>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</si>
  <si>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</si>
  <si>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</si>
  <si>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</si>
  <si>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</si>
  <si>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</si>
  <si>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</si>
  <si>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</si>
  <si>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</si>
  <si>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</si>
  <si>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</si>
  <si>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</si>
  <si>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</si>
  <si>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</si>
  <si>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</si>
  <si>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</si>
  <si>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</si>
  <si>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</si>
  <si>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</si>
  <si>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</si>
  <si>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</si>
  <si>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</si>
  <si>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</si>
  <si>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</si>
  <si>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</si>
  <si>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</si>
  <si>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</si>
  <si>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</si>
  <si>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</si>
  <si>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</si>
  <si>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</si>
  <si>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</si>
  <si>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</si>
  <si>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</si>
  <si>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</si>
  <si>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</si>
  <si>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</si>
  <si>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</si>
  <si>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</si>
  <si>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</si>
  <si>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</si>
  <si>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</si>
  <si>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</si>
  <si>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</si>
  <si>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</si>
  <si>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</si>
  <si>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</si>
  <si>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</si>
  <si>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</si>
  <si>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</si>
  <si>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</si>
  <si>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</si>
  <si>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</si>
  <si>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</si>
  <si>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</si>
  <si>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</si>
  <si>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</si>
  <si>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</si>
  <si>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</si>
  <si>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</si>
  <si>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</si>
  <si>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</si>
  <si>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</si>
  <si>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</si>
  <si>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</si>
  <si>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</si>
  <si>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</si>
  <si>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</si>
  <si>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</si>
  <si>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</si>
  <si>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</si>
  <si>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</si>
  <si>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</si>
  <si>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</si>
  <si>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</si>
  <si>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</si>
  <si>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</si>
  <si>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</si>
  <si>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</si>
  <si>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</si>
  <si>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</si>
  <si>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</si>
  <si>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</si>
  <si>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</si>
  <si>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</si>
  <si>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</si>
  <si>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</si>
  <si>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</si>
  <si>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</si>
  <si>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</si>
  <si>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</si>
  <si>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</si>
  <si>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</si>
  <si>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</si>
  <si>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</si>
  <si>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</si>
  <si>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</si>
  <si>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</si>
  <si>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</si>
  <si>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</si>
  <si>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</si>
  <si>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</si>
  <si>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</si>
  <si>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</si>
  <si>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</si>
  <si>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</si>
  <si>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</si>
  <si>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</si>
  <si>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</si>
  <si>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</si>
  <si>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</si>
  <si>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</si>
  <si>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</si>
  <si>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</si>
  <si>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</si>
  <si>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</si>
  <si>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</si>
  <si>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</si>
  <si>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</si>
  <si>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</si>
  <si>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</si>
  <si>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</si>
  <si>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</si>
  <si>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</si>
  <si>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</si>
  <si>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</si>
  <si>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</si>
  <si>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</si>
  <si>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</si>
  <si>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</si>
  <si>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</si>
  <si>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</si>
  <si>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</si>
  <si>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</si>
  <si>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</si>
  <si>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</si>
  <si>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</si>
  <si>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</si>
  <si>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</si>
  <si>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</si>
  <si>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</si>
  <si>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</si>
  <si>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</si>
  <si>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</si>
  <si>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</si>
  <si>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</si>
  <si>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</si>
  <si>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</si>
  <si>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</si>
  <si>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</si>
  <si>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</si>
  <si>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</si>
  <si>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</si>
  <si>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</si>
  <si>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</si>
  <si>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</si>
  <si>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</si>
  <si>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</si>
  <si>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</si>
  <si>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</si>
  <si>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</si>
  <si>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</si>
  <si>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</si>
  <si>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</si>
  <si>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</si>
  <si>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</si>
  <si>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</si>
  <si>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</si>
  <si>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</si>
  <si>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</si>
  <si>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</si>
  <si>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</si>
  <si>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</si>
  <si>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</si>
  <si>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</si>
  <si>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</si>
  <si>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</si>
  <si>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</si>
  <si>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</si>
  <si>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</si>
  <si>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</si>
  <si>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</si>
  <si>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</si>
  <si>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</si>
  <si>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</si>
  <si>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</si>
  <si>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</si>
  <si>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</si>
  <si>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</si>
  <si>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</si>
  <si>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</si>
  <si>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</si>
  <si>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</si>
  <si>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</si>
  <si>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</si>
  <si>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</si>
  <si>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</si>
  <si>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</si>
  <si>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</si>
  <si>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</si>
  <si>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</si>
  <si>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</si>
  <si>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</si>
  <si>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</si>
  <si>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</si>
  <si>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</si>
  <si>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</si>
  <si>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</si>
  <si>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</si>
  <si>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</si>
  <si>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</si>
  <si>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</si>
  <si>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</si>
  <si>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</si>
  <si>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</si>
  <si>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</si>
  <si>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</si>
  <si>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</si>
  <si>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</si>
  <si>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</si>
  <si>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</si>
  <si>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</si>
  <si>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</si>
  <si>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</si>
  <si>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</si>
  <si>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</si>
  <si>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</si>
  <si>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</si>
  <si>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</si>
  <si>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</si>
  <si>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</si>
  <si>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</si>
  <si>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</si>
  <si>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</si>
  <si>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</si>
  <si>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</si>
  <si>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</si>
  <si>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</si>
  <si>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</si>
  <si>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</si>
  <si>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</si>
  <si>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</si>
  <si>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</si>
  <si>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</si>
  <si>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</si>
  <si>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</si>
  <si>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</si>
  <si>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</si>
  <si>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</si>
  <si>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</si>
  <si>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</si>
  <si>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</si>
  <si>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</si>
  <si>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</si>
  <si>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</si>
  <si>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</si>
  <si>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</si>
  <si>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</si>
  <si>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</si>
  <si>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</si>
  <si>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</si>
  <si>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</si>
  <si>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</si>
  <si>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</si>
  <si>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</si>
  <si>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</si>
  <si>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</si>
  <si>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</si>
  <si>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</si>
  <si>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</si>
  <si>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</si>
  <si>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</si>
  <si>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</si>
  <si>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</si>
  <si>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</si>
  <si>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</si>
  <si>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</si>
  <si>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</si>
  <si>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</si>
  <si>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</si>
  <si>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</si>
  <si>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</si>
  <si>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</si>
  <si>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</si>
  <si>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</si>
  <si>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</si>
  <si>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</si>
  <si>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</si>
  <si>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</si>
  <si>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</si>
  <si>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</si>
  <si>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</si>
  <si>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</si>
  <si>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</si>
  <si>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</si>
  <si>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</si>
  <si>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</si>
  <si>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</si>
  <si>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</si>
  <si>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</si>
  <si>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</si>
  <si>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</si>
  <si>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</si>
  <si>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</si>
  <si>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</si>
  <si>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</si>
  <si>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</si>
  <si>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</si>
  <si>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</si>
  <si>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</si>
  <si>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</si>
  <si>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</si>
  <si>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</si>
  <si>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</si>
  <si>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</si>
  <si>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</si>
  <si>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</si>
  <si>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</si>
  <si>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</si>
  <si>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</si>
  <si>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</si>
  <si>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</si>
  <si>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</si>
  <si>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</si>
  <si>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</si>
  <si>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</si>
  <si>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</si>
  <si>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</si>
  <si>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</si>
  <si>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</si>
  <si>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</si>
  <si>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</si>
  <si>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</si>
  <si>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</si>
  <si>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</si>
  <si>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</si>
  <si>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</si>
  <si>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</si>
  <si>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</si>
  <si>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</si>
  <si>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</si>
  <si>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</si>
  <si>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</si>
  <si>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</si>
  <si>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</si>
  <si>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</si>
  <si>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</si>
  <si>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</si>
  <si>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</si>
  <si>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</si>
  <si>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</si>
  <si>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</si>
  <si>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</si>
  <si>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</si>
  <si>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</si>
  <si>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</si>
  <si>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</si>
  <si>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</si>
  <si>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</si>
  <si>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</si>
  <si>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</si>
  <si>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</si>
  <si>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</si>
  <si>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</si>
  <si>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</si>
  <si>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</si>
  <si>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</si>
  <si>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</si>
  <si>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</si>
  <si>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</si>
  <si>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</si>
  <si>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</si>
  <si>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</si>
  <si>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</si>
  <si>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</si>
  <si>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</si>
  <si>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</si>
  <si>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</si>
  <si>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</si>
  <si>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</si>
  <si>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</si>
  <si>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</si>
  <si>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</si>
  <si>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</si>
  <si>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</si>
  <si>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</si>
  <si>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</si>
  <si>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</si>
  <si>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</si>
  <si>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</si>
  <si>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</si>
  <si>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</si>
  <si>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</si>
  <si>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</si>
  <si>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</si>
  <si>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</si>
  <si>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</si>
  <si>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</si>
  <si>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</si>
  <si>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</si>
  <si>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</si>
  <si>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</si>
  <si>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</si>
  <si>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</si>
  <si>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</si>
  <si>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</si>
  <si>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</si>
  <si>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</si>
  <si>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</si>
  <si>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</si>
  <si>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</si>
  <si>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</si>
  <si>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</si>
  <si>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</si>
  <si>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</si>
  <si>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</si>
  <si>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</si>
  <si>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</si>
  <si>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</si>
  <si>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</si>
  <si>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</si>
  <si>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</si>
  <si>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</si>
  <si>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</si>
  <si>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</si>
  <si>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</si>
  <si>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</si>
  <si>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</si>
  <si>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</si>
  <si>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</si>
  <si>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</si>
  <si>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</si>
  <si>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</si>
  <si>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</si>
  <si>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</si>
  <si>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</si>
  <si>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</si>
  <si>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</si>
  <si>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</si>
  <si>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</si>
  <si>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</si>
  <si>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</si>
  <si>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</si>
  <si>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</si>
  <si>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</si>
  <si>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</si>
  <si>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</si>
  <si>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</si>
  <si>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</si>
  <si>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</si>
  <si>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</si>
  <si>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</si>
  <si>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</si>
  <si>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</si>
  <si>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</si>
  <si>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</si>
  <si>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</si>
  <si>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</si>
  <si>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</si>
  <si>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</si>
  <si>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</si>
  <si>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</si>
  <si>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</si>
  <si>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</si>
  <si>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</si>
  <si>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</si>
  <si>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</si>
  <si>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</si>
  <si>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</si>
  <si>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</si>
  <si>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</si>
  <si>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</si>
  <si>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</si>
  <si>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</si>
  <si>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</si>
  <si>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</si>
  <si>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</si>
  <si>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</si>
  <si>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</si>
  <si>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</si>
  <si>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</si>
  <si>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</si>
  <si>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</si>
  <si>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</si>
  <si>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</si>
  <si>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</si>
  <si>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</si>
  <si>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</si>
  <si>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</si>
  <si>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</si>
  <si>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</si>
  <si>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</si>
  <si>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</si>
  <si>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</si>
  <si>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</si>
  <si>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</si>
  <si>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</si>
  <si>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</si>
  <si>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</si>
  <si>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</si>
  <si>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</si>
  <si>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</si>
  <si>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</si>
  <si>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</si>
  <si>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</si>
  <si>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</si>
  <si>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</si>
  <si>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</si>
  <si>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</si>
  <si>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</si>
  <si>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</si>
  <si>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</si>
  <si>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</si>
  <si>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</si>
  <si>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</si>
  <si>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</si>
  <si>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</si>
  <si>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</si>
  <si>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</si>
  <si>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</si>
  <si>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</si>
  <si>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</si>
  <si>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</si>
  <si>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</si>
  <si>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</si>
  <si>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</si>
  <si>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</si>
  <si>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</si>
  <si>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</si>
  <si>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</si>
  <si>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</si>
  <si>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</si>
  <si>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</si>
  <si>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</si>
  <si>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</si>
  <si>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</si>
  <si>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</si>
  <si>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</si>
  <si>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</si>
  <si>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</si>
  <si>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</si>
  <si>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</si>
  <si>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</si>
  <si>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</si>
  <si>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</si>
  <si>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</si>
  <si>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</si>
  <si>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</si>
  <si>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</si>
  <si>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</si>
  <si>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</si>
  <si>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</si>
  <si>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</si>
  <si>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</si>
  <si>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</si>
  <si>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</si>
  <si>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</si>
  <si>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</si>
  <si>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</si>
  <si>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</si>
  <si>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</si>
  <si>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</si>
  <si>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</si>
  <si>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</si>
  <si>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</si>
  <si>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</si>
  <si>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</si>
  <si>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</si>
  <si>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</si>
  <si>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</si>
  <si>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</si>
  <si>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</si>
  <si>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</si>
  <si>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</si>
  <si>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</si>
  <si>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</si>
  <si>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</si>
  <si>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</si>
  <si>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</si>
  <si>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</si>
  <si>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</si>
  <si>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</si>
  <si>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</si>
  <si>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</si>
  <si>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</si>
  <si>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</si>
  <si>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</si>
  <si>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</si>
  <si>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</si>
  <si>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</si>
  <si>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</si>
  <si>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</si>
  <si>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</si>
  <si>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</si>
  <si>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</si>
  <si>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</si>
  <si>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</si>
  <si>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</si>
  <si>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</si>
  <si>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</si>
  <si>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</si>
  <si>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</si>
  <si>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</si>
  <si>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</si>
  <si>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</si>
  <si>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</si>
  <si>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</si>
  <si>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</si>
  <si>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</si>
  <si>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</si>
  <si>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</si>
  <si>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</si>
  <si>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</si>
  <si>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</si>
  <si>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</si>
  <si>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</si>
  <si>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</si>
  <si>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</si>
  <si>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</si>
  <si>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</si>
  <si>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</si>
  <si>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</si>
  <si>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</si>
  <si>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</si>
  <si>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</si>
  <si>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</si>
  <si>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</si>
  <si>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</si>
  <si>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</si>
  <si>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</si>
  <si>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</si>
  <si>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</si>
  <si>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</si>
  <si>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</si>
  <si>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</si>
  <si>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</si>
  <si>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</si>
  <si>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</si>
  <si>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</si>
  <si>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</si>
  <si>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</si>
  <si>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</si>
  <si>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</si>
  <si>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</si>
  <si>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</si>
  <si>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</si>
  <si>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</si>
  <si>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</si>
  <si>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</si>
  <si>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</si>
  <si>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</si>
  <si>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</si>
  <si>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</si>
  <si>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</si>
  <si>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</si>
  <si>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</si>
  <si>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</si>
  <si>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</si>
  <si>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</si>
  <si>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</si>
  <si>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</si>
  <si>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</si>
  <si>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</si>
  <si>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</si>
  <si>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</si>
  <si>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</si>
  <si>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</si>
  <si>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</si>
  <si>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</si>
  <si>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</si>
  <si>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</si>
  <si>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</si>
  <si>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</si>
  <si>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</si>
  <si>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</si>
  <si>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</si>
  <si>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</si>
  <si>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</si>
  <si>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</si>
  <si>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</si>
  <si>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</si>
  <si>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</si>
  <si>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</si>
  <si>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</si>
  <si>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</si>
  <si>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</si>
  <si>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</si>
  <si>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</si>
  <si>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</si>
  <si>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</si>
  <si>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</si>
  <si>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</si>
  <si>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</si>
  <si>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</si>
  <si>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</si>
  <si>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</si>
  <si>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</si>
  <si>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</si>
  <si>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</si>
  <si>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</si>
  <si>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</si>
  <si>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</si>
  <si>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</si>
  <si>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</si>
  <si>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</si>
  <si>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</si>
  <si>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</si>
  <si>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</si>
  <si>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</si>
  <si>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</si>
  <si>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</si>
  <si>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</si>
  <si>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</si>
  <si>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</si>
  <si>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</si>
  <si>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</si>
  <si>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</si>
  <si>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</si>
  <si>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</si>
  <si>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</si>
  <si>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</si>
  <si>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</si>
  <si>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</si>
  <si>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</si>
  <si>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</si>
  <si>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</si>
  <si>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</si>
  <si>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</si>
  <si>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</si>
  <si>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</si>
  <si>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</si>
  <si>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</si>
  <si>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</si>
  <si>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</si>
  <si>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</si>
  <si>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</si>
  <si>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</si>
  <si>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</si>
  <si>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</si>
  <si>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</si>
  <si>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</si>
  <si>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</si>
  <si>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</si>
  <si>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</si>
  <si>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</si>
  <si>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</si>
  <si>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</si>
  <si>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</si>
  <si>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</si>
  <si>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</si>
  <si>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</si>
  <si>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</si>
  <si>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</si>
  <si>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</si>
  <si>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</si>
  <si>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</si>
  <si>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</si>
  <si>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</si>
  <si>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</si>
  <si>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</si>
  <si>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</si>
  <si>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</si>
  <si>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</si>
  <si>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</si>
  <si>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</si>
  <si>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</si>
  <si>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</si>
  <si>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</si>
  <si>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</si>
  <si>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</si>
  <si>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</si>
  <si>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</si>
  <si>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</si>
  <si>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</si>
  <si>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</si>
  <si>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</si>
  <si>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</si>
  <si>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</si>
  <si>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</si>
  <si>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</si>
  <si>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</si>
  <si>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</si>
  <si>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</si>
  <si>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</si>
  <si>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</si>
  <si>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</si>
  <si>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</si>
  <si>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</si>
  <si>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</si>
  <si>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</si>
  <si>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</si>
  <si>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</si>
  <si>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</si>
  <si>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</si>
  <si>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</si>
  <si>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</si>
  <si>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</si>
  <si>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</si>
  <si>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</si>
  <si>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</si>
  <si>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</si>
  <si>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</si>
  <si>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</si>
  <si>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</si>
  <si>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</si>
  <si>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</si>
  <si>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</si>
  <si>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</si>
  <si>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</si>
  <si>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</si>
  <si>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</si>
  <si>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</si>
  <si>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</si>
  <si>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</si>
  <si>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</si>
  <si>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</si>
  <si>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</si>
  <si>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</si>
  <si>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</si>
  <si>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</si>
  <si>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</si>
  <si>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</si>
  <si>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</si>
  <si>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</si>
  <si>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</si>
  <si>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</si>
  <si>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</si>
  <si>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</si>
  <si>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</si>
  <si>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</si>
  <si>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</si>
  <si>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</si>
  <si>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</si>
  <si>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</si>
  <si>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</si>
  <si>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</si>
  <si>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</si>
  <si>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</si>
  <si>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</si>
  <si>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</si>
  <si>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</si>
  <si>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</si>
  <si>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</si>
  <si>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</si>
  <si>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</si>
  <si>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</si>
  <si>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</si>
  <si>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</si>
  <si>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</si>
  <si>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</si>
  <si>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</si>
  <si>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</si>
  <si>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</si>
  <si>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</si>
  <si>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</si>
  <si>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</si>
  <si>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</si>
  <si>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</si>
  <si>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</si>
  <si>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</si>
  <si>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</si>
  <si>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</si>
  <si>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</si>
  <si>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</si>
  <si>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</si>
  <si>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</si>
  <si>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</si>
  <si>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</si>
  <si>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</si>
  <si>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</si>
  <si>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</si>
  <si>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</si>
  <si>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</si>
  <si>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</si>
  <si>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</si>
  <si>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</si>
  <si>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</si>
  <si>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</si>
  <si>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</si>
  <si>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</si>
  <si>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</si>
  <si>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</si>
  <si>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</si>
  <si>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</si>
  <si>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</si>
  <si>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</si>
  <si>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</si>
  <si>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</si>
  <si>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</si>
  <si>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</si>
  <si>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</si>
  <si>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</si>
  <si>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</si>
  <si>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</si>
  <si>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</si>
  <si>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</si>
  <si>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</si>
  <si>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</si>
  <si>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</si>
  <si>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</si>
  <si>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</si>
  <si>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</si>
  <si>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</si>
  <si>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</si>
  <si>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</si>
  <si>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</si>
  <si>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</si>
  <si>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</si>
  <si>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</si>
  <si>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</si>
  <si>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</si>
  <si>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</si>
  <si>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</si>
  <si>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</si>
  <si>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</si>
  <si>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</si>
  <si>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</si>
  <si>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</si>
  <si>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</si>
  <si>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</si>
  <si>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</si>
  <si>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</si>
  <si>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</si>
  <si>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</si>
  <si>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</si>
  <si>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</si>
  <si>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</si>
  <si>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</si>
  <si>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</si>
  <si>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</si>
  <si>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</si>
  <si>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</si>
  <si>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</si>
  <si>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</si>
  <si>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</si>
  <si>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</si>
  <si>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</si>
  <si>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</si>
  <si>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</si>
  <si>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</si>
  <si>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</si>
  <si>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</si>
  <si>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</si>
  <si>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</si>
  <si>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</si>
  <si>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</si>
  <si>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</si>
  <si>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</si>
  <si>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</si>
  <si>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</si>
  <si>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</si>
  <si>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</si>
  <si>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</si>
  <si>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</si>
  <si>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</si>
  <si>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</si>
  <si>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</si>
  <si>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</si>
  <si>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</si>
  <si>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</si>
  <si>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</si>
  <si>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</si>
  <si>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</si>
  <si>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</si>
  <si>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</si>
  <si>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</si>
  <si>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</si>
  <si>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</si>
  <si>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</si>
  <si>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</si>
  <si>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</si>
  <si>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</si>
  <si>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</si>
  <si>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</si>
  <si>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</si>
  <si>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</si>
  <si>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</si>
  <si>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</si>
  <si>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</si>
  <si>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</si>
  <si>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</si>
  <si>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</si>
  <si>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</si>
  <si>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</si>
  <si>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</si>
  <si>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</si>
  <si>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</si>
  <si>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</si>
  <si>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</si>
  <si>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</si>
  <si>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</si>
  <si>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</si>
  <si>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</si>
  <si>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</si>
  <si>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</si>
  <si>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</si>
  <si>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</si>
  <si>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</si>
  <si>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</si>
  <si>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</si>
  <si>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</si>
  <si>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</si>
  <si>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</si>
  <si>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</si>
  <si>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</si>
  <si>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</si>
  <si>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</si>
  <si>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</si>
  <si>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</si>
  <si>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</si>
  <si>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</si>
  <si>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</si>
  <si>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</si>
  <si>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</si>
  <si>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</si>
  <si>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</si>
  <si>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</si>
  <si>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</si>
  <si>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</si>
  <si>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</si>
  <si>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</si>
  <si>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</si>
  <si>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</si>
  <si>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</si>
  <si>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</si>
  <si>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</si>
  <si>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</si>
  <si>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</si>
  <si>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</si>
  <si>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</si>
  <si>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</si>
  <si>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</si>
  <si>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</si>
  <si>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</si>
  <si>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</si>
  <si>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</si>
  <si>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</si>
  <si>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</si>
  <si>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</si>
  <si>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</si>
  <si>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</si>
  <si>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</si>
  <si>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</si>
  <si>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</si>
  <si>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</si>
  <si>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</si>
  <si>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</si>
  <si>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</si>
  <si>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</si>
  <si>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</si>
  <si>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</si>
  <si>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</si>
  <si>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</si>
  <si>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</si>
  <si>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</si>
  <si>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</si>
  <si>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</si>
  <si>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</si>
  <si>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</si>
  <si>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</si>
  <si>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</si>
  <si>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</si>
  <si>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</si>
  <si>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</si>
  <si>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</si>
  <si>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</si>
  <si>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</si>
  <si>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</si>
  <si>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</si>
  <si>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</si>
  <si>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</si>
  <si>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</si>
  <si>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</si>
  <si>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</si>
  <si>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</si>
  <si>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</si>
  <si>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</si>
  <si>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</si>
  <si>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</si>
  <si>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</si>
  <si>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</si>
  <si>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</si>
  <si>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</si>
  <si>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</si>
  <si>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</si>
  <si>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</si>
  <si>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</si>
  <si>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</si>
  <si>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</si>
  <si>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</si>
  <si>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</si>
  <si>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</si>
  <si>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</si>
  <si>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</si>
  <si>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</si>
  <si>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</si>
  <si>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</si>
  <si>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</si>
  <si>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</si>
  <si>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</si>
  <si>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</si>
  <si>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</si>
  <si>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</si>
  <si>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</si>
  <si>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</si>
  <si>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</si>
  <si>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</si>
  <si>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</si>
  <si>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</si>
  <si>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</si>
  <si>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</si>
  <si>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</si>
  <si>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</si>
  <si>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</si>
  <si>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</si>
  <si>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</si>
  <si>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</si>
  <si>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</si>
  <si>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</si>
  <si>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</si>
  <si>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</si>
  <si>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</si>
  <si>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</si>
  <si>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</si>
  <si>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</si>
  <si>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</si>
  <si>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</si>
  <si>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</si>
  <si>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</si>
  <si>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</si>
  <si>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</si>
  <si>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</si>
  <si>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</si>
  <si>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</si>
  <si>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</si>
  <si>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</si>
  <si>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</si>
  <si>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</si>
  <si>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</si>
  <si>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</si>
  <si>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</si>
  <si>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</si>
  <si>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</si>
  <si>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</si>
  <si>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</si>
  <si>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</si>
  <si>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</si>
  <si>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</si>
  <si>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</si>
  <si>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</si>
  <si>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</si>
  <si>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</si>
  <si>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</si>
  <si>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</si>
  <si>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</si>
  <si>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</si>
  <si>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</si>
  <si>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</si>
  <si>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</si>
  <si>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</si>
  <si>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</si>
  <si>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</si>
  <si>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</si>
  <si>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</si>
  <si>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</si>
  <si>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</si>
  <si>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</si>
  <si>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</si>
  <si>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</si>
  <si>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</si>
  <si>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</si>
  <si>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</si>
  <si>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</si>
  <si>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</si>
  <si>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</si>
  <si>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</si>
  <si>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</si>
  <si>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</si>
  <si>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</si>
  <si>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</si>
  <si>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</si>
  <si>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</si>
  <si>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</si>
  <si>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</si>
  <si>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</si>
  <si>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</si>
  <si>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</si>
  <si>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</si>
  <si>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</si>
  <si>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</si>
  <si>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</si>
  <si>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</si>
  <si>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</si>
  <si>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</si>
  <si>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</si>
  <si>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</si>
  <si>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</si>
  <si>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</si>
  <si>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</si>
  <si>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</si>
  <si>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</si>
  <si>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</si>
  <si>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</si>
  <si>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</si>
  <si>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</si>
  <si>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</si>
  <si>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</si>
  <si>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</si>
  <si>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</si>
  <si>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</si>
  <si>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</si>
  <si>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</si>
  <si>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</si>
  <si>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</si>
  <si>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</si>
  <si>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</si>
  <si>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</si>
  <si>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</si>
  <si>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</si>
  <si>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</si>
  <si>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</si>
  <si>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</si>
  <si>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</si>
  <si>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</si>
  <si>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</si>
  <si>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</si>
  <si>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</si>
  <si>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</si>
  <si>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</si>
  <si>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</si>
  <si>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</si>
  <si>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</si>
  <si>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</si>
  <si>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</si>
  <si>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</si>
  <si>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</si>
  <si>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</si>
  <si>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</si>
  <si>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</si>
  <si>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</si>
  <si>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</si>
  <si>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</si>
  <si>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</si>
  <si>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</si>
  <si>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</si>
  <si>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</si>
  <si>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</si>
  <si>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</si>
  <si>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</si>
  <si>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</si>
  <si>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</si>
  <si>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</si>
  <si>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</si>
  <si>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</si>
  <si>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</si>
  <si>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</si>
  <si>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</si>
  <si>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</si>
  <si>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</si>
  <si>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</si>
  <si>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</si>
  <si>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</si>
  <si>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</si>
  <si>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</si>
  <si>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</si>
  <si>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</si>
  <si>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</si>
  <si>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</si>
  <si>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</si>
  <si>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</si>
  <si>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</si>
  <si>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</si>
  <si>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</si>
  <si>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</si>
  <si>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</si>
  <si>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</si>
  <si>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</si>
  <si>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</si>
  <si>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</si>
  <si>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</si>
  <si>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</si>
  <si>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</si>
  <si>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</si>
  <si>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</si>
  <si>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</si>
  <si>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</si>
  <si>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</si>
  <si>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</si>
  <si>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</si>
  <si>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</si>
  <si>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</si>
  <si>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</si>
  <si>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</si>
  <si>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</si>
  <si>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</si>
  <si>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</si>
  <si>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</si>
  <si>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</si>
  <si>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</si>
  <si>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</si>
  <si>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</si>
  <si>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</si>
  <si>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</si>
  <si>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</si>
  <si>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</si>
  <si>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</si>
  <si>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</si>
  <si>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</si>
  <si>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</si>
  <si>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</si>
  <si>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</si>
  <si>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</si>
  <si>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</si>
  <si>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</si>
  <si>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</si>
  <si>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</si>
  <si>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</si>
  <si>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</si>
  <si>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</si>
  <si>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</si>
  <si>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</si>
  <si>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</si>
  <si>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</si>
  <si>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</si>
  <si>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</si>
  <si>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</si>
  <si>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</si>
  <si>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</si>
  <si>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</si>
  <si>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</si>
  <si>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</si>
  <si>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</si>
  <si>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</si>
  <si>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</si>
  <si>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</si>
  <si>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</si>
  <si>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</si>
  <si>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</si>
  <si>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</si>
  <si>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</si>
  <si>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</si>
  <si>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</si>
  <si>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</si>
  <si>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</si>
  <si>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</si>
  <si>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</si>
  <si>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</si>
  <si>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</si>
  <si>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</si>
  <si>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</si>
  <si>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</si>
  <si>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</si>
  <si>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</si>
  <si>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</si>
  <si>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</si>
  <si>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</si>
  <si>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</si>
  <si>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</si>
  <si>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</si>
  <si>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</si>
  <si>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</si>
  <si>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</si>
  <si>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</si>
  <si>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</si>
  <si>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</si>
  <si>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</si>
  <si>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</si>
  <si>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</si>
  <si>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</si>
  <si>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</si>
  <si>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</si>
  <si>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</si>
  <si>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</si>
  <si>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</si>
  <si>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</si>
  <si>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</si>
  <si>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</si>
  <si>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</si>
  <si>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</si>
  <si>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</si>
  <si>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</si>
  <si>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</si>
  <si>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</si>
  <si>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</si>
  <si>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</si>
  <si>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</si>
  <si>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</si>
  <si>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</si>
  <si>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</si>
  <si>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</si>
  <si>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</si>
  <si>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</si>
  <si>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</si>
  <si>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</si>
  <si>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</si>
  <si>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</si>
  <si>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</si>
  <si>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</si>
  <si>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</si>
  <si>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</si>
  <si>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</si>
  <si>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</si>
  <si>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</si>
  <si>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</si>
  <si>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</si>
  <si>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</si>
  <si>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</si>
  <si>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</si>
  <si>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</si>
  <si>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</si>
  <si>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</si>
  <si>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</si>
  <si>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</si>
  <si>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</si>
  <si>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</si>
  <si>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</si>
  <si>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</si>
  <si>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</si>
  <si>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</si>
  <si>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</si>
  <si>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</si>
  <si>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</si>
  <si>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</si>
  <si>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</si>
  <si>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</si>
  <si>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</si>
  <si>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</si>
  <si>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</si>
  <si>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</si>
  <si>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</si>
  <si>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</si>
  <si>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</si>
  <si>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</si>
  <si>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</si>
  <si>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</si>
  <si>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</si>
  <si>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</si>
  <si>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</si>
  <si>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</si>
  <si>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</si>
  <si>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</si>
  <si>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</si>
  <si>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</si>
  <si>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</si>
  <si>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</si>
  <si>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</si>
  <si>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</si>
  <si>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</si>
  <si>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</si>
  <si>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</si>
  <si>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</si>
  <si>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</si>
  <si>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</si>
  <si>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</si>
  <si>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</si>
  <si>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</si>
  <si>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</si>
  <si>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</si>
  <si>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</si>
  <si>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</si>
  <si>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</si>
  <si>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</si>
  <si>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</si>
  <si>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</si>
  <si>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</si>
  <si>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</si>
  <si>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</si>
  <si>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</si>
  <si>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</si>
  <si>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</si>
  <si>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</si>
  <si>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</si>
  <si>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</si>
  <si>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</si>
  <si>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</si>
  <si>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</si>
  <si>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</si>
  <si>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</si>
  <si>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</si>
  <si>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</si>
  <si>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</si>
  <si>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</si>
  <si>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</si>
  <si>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</si>
  <si>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</si>
  <si>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</si>
  <si>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</si>
  <si>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</si>
  <si>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</si>
  <si>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</si>
  <si>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</si>
  <si>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</si>
  <si>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</si>
  <si>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</si>
  <si>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</si>
  <si>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</si>
  <si>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</si>
  <si>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</si>
  <si>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</si>
  <si>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</si>
  <si>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</si>
  <si>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</si>
  <si>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</si>
  <si>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</si>
  <si>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</si>
  <si>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</si>
  <si>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</si>
  <si>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</si>
  <si>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</si>
  <si>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</si>
  <si>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</si>
  <si>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</si>
  <si>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</si>
  <si>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</si>
  <si>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</si>
  <si>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</si>
  <si>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</si>
  <si>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</si>
  <si>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</si>
  <si>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</si>
  <si>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</si>
  <si>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</si>
  <si>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</si>
  <si>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</si>
  <si>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</si>
  <si>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</si>
  <si>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</si>
  <si>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</si>
  <si>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</si>
  <si>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</si>
  <si>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</si>
  <si>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</si>
  <si>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</si>
  <si>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</si>
  <si>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</si>
  <si>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</si>
  <si>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</si>
  <si>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</si>
  <si>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</si>
  <si>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</si>
  <si>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</si>
  <si>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</si>
  <si>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</si>
  <si>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</si>
  <si>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</si>
  <si>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</si>
  <si>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</si>
  <si>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</si>
  <si>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</si>
  <si>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</si>
  <si>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</si>
  <si>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</si>
  <si>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</si>
  <si>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</si>
  <si>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</si>
  <si>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</si>
  <si>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</si>
  <si>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</si>
  <si>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</si>
  <si>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</si>
  <si>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</si>
  <si>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</si>
  <si>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</si>
  <si>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</si>
  <si>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</si>
  <si>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</si>
  <si>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</si>
  <si>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</si>
  <si>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</si>
  <si>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</si>
  <si>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</si>
  <si>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</si>
  <si>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</si>
  <si>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</si>
  <si>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</si>
  <si>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</si>
  <si>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</si>
  <si>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</si>
  <si>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</si>
  <si>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</si>
  <si>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</si>
  <si>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</si>
  <si>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</si>
  <si>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</si>
  <si>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</si>
  <si>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</si>
  <si>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</si>
  <si>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</si>
  <si>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</si>
  <si>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</si>
  <si>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</si>
  <si>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</si>
  <si>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</si>
  <si>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</si>
  <si>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</si>
  <si>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</si>
  <si>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</si>
  <si>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</si>
  <si>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</si>
  <si>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</si>
  <si>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</si>
  <si>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</si>
  <si>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</si>
  <si>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</si>
  <si>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</si>
  <si>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</si>
  <si>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</si>
  <si>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</si>
  <si>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</si>
  <si>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</si>
  <si>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</si>
  <si>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</si>
  <si>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</si>
  <si>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</si>
  <si>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</si>
  <si>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</si>
  <si>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</si>
  <si>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</si>
  <si>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</si>
  <si>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</si>
  <si>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</si>
  <si>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</si>
  <si>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</si>
  <si>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</si>
  <si>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</si>
  <si>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</si>
  <si>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</si>
  <si>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</si>
  <si>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</si>
  <si>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</si>
  <si>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</si>
  <si>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</si>
  <si>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</si>
  <si>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</si>
  <si>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</si>
  <si>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</si>
  <si>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</si>
  <si>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</si>
  <si>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</si>
  <si>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</si>
  <si>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</si>
  <si>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</si>
  <si>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</si>
  <si>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</si>
  <si>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</si>
  <si>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</si>
  <si>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</si>
  <si>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</si>
  <si>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</si>
  <si>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</si>
  <si>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</si>
  <si>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</si>
  <si>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</si>
  <si>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</si>
  <si>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</si>
  <si>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</si>
  <si>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</si>
  <si>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</si>
  <si>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</si>
  <si>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</si>
  <si>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</si>
  <si>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</si>
  <si>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</si>
  <si>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</si>
  <si>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</si>
  <si>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</si>
  <si>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</si>
  <si>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</si>
  <si>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</si>
  <si>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</si>
  <si>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</si>
  <si>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</si>
  <si>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</si>
  <si>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</si>
  <si>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</si>
  <si>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</si>
  <si>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</si>
  <si>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</si>
  <si>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</si>
  <si>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</si>
  <si>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</si>
  <si>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</si>
  <si>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</si>
  <si>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</si>
  <si>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</si>
  <si>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</si>
  <si>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</si>
  <si>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</si>
  <si>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</si>
  <si>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</si>
  <si>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</si>
  <si>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</si>
  <si>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</si>
  <si>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</si>
  <si>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</si>
  <si>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</si>
  <si>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</si>
  <si>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</si>
  <si>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</si>
  <si>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</si>
  <si>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</si>
  <si>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</si>
  <si>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</si>
  <si>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</si>
  <si>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</si>
  <si>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</si>
  <si>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</si>
  <si>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</si>
  <si>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</si>
  <si>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</si>
  <si>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</si>
  <si>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</si>
  <si>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</si>
  <si>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</si>
  <si>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</si>
  <si>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</si>
  <si>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</si>
  <si>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</si>
  <si>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</si>
  <si>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</si>
  <si>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</si>
  <si>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</si>
  <si>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</si>
  <si>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</si>
  <si>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</si>
  <si>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</si>
  <si>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</si>
  <si>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</si>
  <si>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</si>
  <si>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</si>
  <si>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</si>
  <si>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</si>
  <si>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</si>
  <si>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</si>
  <si>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</si>
  <si>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</si>
  <si>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</si>
  <si>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</si>
  <si>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</si>
  <si>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</si>
  <si>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</si>
  <si>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</si>
  <si>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</si>
  <si>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</si>
  <si>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</si>
  <si>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</si>
  <si>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</si>
  <si>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</si>
  <si>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</si>
  <si>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</si>
  <si>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</si>
  <si>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</si>
  <si>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</si>
  <si>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</si>
  <si>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</si>
  <si>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</si>
  <si>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</si>
  <si>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</si>
  <si>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</si>
  <si>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</si>
  <si>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</si>
  <si>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</si>
  <si>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</si>
  <si>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</si>
  <si>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</si>
  <si>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</si>
  <si>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</si>
  <si>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</si>
  <si>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</si>
  <si>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</si>
  <si>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</si>
  <si>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</si>
  <si>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</si>
  <si>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</si>
  <si>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</si>
  <si>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</si>
  <si>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</si>
  <si>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</si>
  <si>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</si>
  <si>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</si>
  <si>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</si>
  <si>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</si>
  <si>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</si>
  <si>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</si>
  <si>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</si>
  <si>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</si>
  <si>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</si>
  <si>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</si>
  <si>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</si>
  <si>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</si>
  <si>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</si>
  <si>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</si>
  <si>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</si>
  <si>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</si>
  <si>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</si>
  <si>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</si>
  <si>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</si>
  <si>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</si>
  <si>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</si>
  <si>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</si>
  <si>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</si>
  <si>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</si>
  <si>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</si>
  <si>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</si>
  <si>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</si>
  <si>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</si>
  <si>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</si>
  <si>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</si>
  <si>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</si>
  <si>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</si>
  <si>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</si>
  <si>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</si>
  <si>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</si>
  <si>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</si>
  <si>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</si>
  <si>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</si>
  <si>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</si>
  <si>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</si>
  <si>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</si>
  <si>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</si>
  <si>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</si>
  <si>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</si>
  <si>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</si>
  <si>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</si>
  <si>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</si>
  <si>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</si>
  <si>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</si>
  <si>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</si>
  <si>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</si>
  <si>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</si>
  <si>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</si>
  <si>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</si>
  <si>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</si>
  <si>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</si>
  <si>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</si>
  <si>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</si>
  <si>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</si>
  <si>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</si>
  <si>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</si>
  <si>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</si>
  <si>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</si>
  <si>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</si>
  <si>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</si>
  <si>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</si>
  <si>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</si>
  <si>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</si>
  <si>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</si>
  <si>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</si>
  <si>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</si>
  <si>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</si>
  <si>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</si>
  <si>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</si>
  <si>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</si>
  <si>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</si>
  <si>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</si>
  <si>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</si>
  <si>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</si>
  <si>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</si>
  <si>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</si>
  <si>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</si>
  <si>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</si>
  <si>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</si>
  <si>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</si>
  <si>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</si>
  <si>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</si>
  <si>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</si>
  <si>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</si>
  <si>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</si>
  <si>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</si>
  <si>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</si>
  <si>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</si>
  <si>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</si>
  <si>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</si>
  <si>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</si>
  <si>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</si>
  <si>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</si>
  <si>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</si>
  <si>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</si>
  <si>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</si>
  <si>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</si>
  <si>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</si>
  <si>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</si>
  <si>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</si>
  <si>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</si>
  <si>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</si>
  <si>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</si>
  <si>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</si>
  <si>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</si>
  <si>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</si>
  <si>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</si>
  <si>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</si>
  <si>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</si>
  <si>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</si>
  <si>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</si>
  <si>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</si>
  <si>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</si>
  <si>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</si>
  <si>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</si>
  <si>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</si>
  <si>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</si>
  <si>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</si>
  <si>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</si>
  <si>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</si>
  <si>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</si>
  <si>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</si>
  <si>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</si>
  <si>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</si>
  <si>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</si>
  <si>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</si>
  <si>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</si>
  <si>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</si>
  <si>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</si>
  <si>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</si>
  <si>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</si>
  <si>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</si>
  <si>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</si>
  <si>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</si>
  <si>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</si>
  <si>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</si>
  <si>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</si>
  <si>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</si>
  <si>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</si>
  <si>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</si>
  <si>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</si>
  <si>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</si>
  <si>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</si>
  <si>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</si>
  <si>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</si>
  <si>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</si>
  <si>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</si>
  <si>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</si>
  <si>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</si>
  <si>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</si>
  <si>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</si>
  <si>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</si>
  <si>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</si>
  <si>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</si>
  <si>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</si>
  <si>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</si>
  <si>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</si>
  <si>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</si>
  <si>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</si>
  <si>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</si>
  <si>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</si>
  <si>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</si>
  <si>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</si>
  <si>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</si>
  <si>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</si>
  <si>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</si>
  <si>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</si>
  <si>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</si>
  <si>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</si>
  <si>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</si>
  <si>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</si>
  <si>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</si>
  <si>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</si>
  <si>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</si>
  <si>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</si>
  <si>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</si>
  <si>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</si>
  <si>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</si>
  <si>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</si>
  <si>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</si>
  <si>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</si>
  <si>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</si>
  <si>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</si>
  <si>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</si>
  <si>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</si>
  <si>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</si>
  <si>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</si>
  <si>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</si>
  <si>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</si>
  <si>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</si>
  <si>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</si>
  <si>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</si>
  <si>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</si>
  <si>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</si>
  <si>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</si>
  <si>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</si>
  <si>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</si>
  <si>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</si>
  <si>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</si>
  <si>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</si>
  <si>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</si>
  <si>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</si>
  <si>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</si>
  <si>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</si>
  <si>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</si>
  <si>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</si>
  <si>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</si>
  <si>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</si>
  <si>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</si>
  <si>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</si>
  <si>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</si>
  <si>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</si>
  <si>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</si>
  <si>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</si>
  <si>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</si>
  <si>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</si>
  <si>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</si>
  <si>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</si>
  <si>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</si>
  <si>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</si>
  <si>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</si>
  <si>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</si>
  <si>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</si>
  <si>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</si>
  <si>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</si>
  <si>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</si>
  <si>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</si>
  <si>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</si>
  <si>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</si>
  <si>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</si>
  <si>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</si>
  <si>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</si>
  <si>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</si>
  <si>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</si>
  <si>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</si>
  <si>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</si>
  <si>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</si>
  <si>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</si>
  <si>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</si>
  <si>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</si>
  <si>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</si>
  <si>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</si>
  <si>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</si>
  <si>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</si>
  <si>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</si>
  <si>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</si>
  <si>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</si>
  <si>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</si>
  <si>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</si>
  <si>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</si>
  <si>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</si>
  <si>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</si>
  <si>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</si>
  <si>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</si>
  <si>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</si>
  <si>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</si>
  <si>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</si>
  <si>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</si>
  <si>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</si>
  <si>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</si>
  <si>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</si>
  <si>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</si>
  <si>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</si>
  <si>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</si>
  <si>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</si>
  <si>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</si>
  <si>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</si>
  <si>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</si>
  <si>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</si>
  <si>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</si>
  <si>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</si>
  <si>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</si>
  <si>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</si>
  <si>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</si>
  <si>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</si>
  <si>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</si>
  <si>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</si>
  <si>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</si>
  <si>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</si>
  <si>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</si>
  <si>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</si>
  <si>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</si>
  <si>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</si>
  <si>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</si>
  <si>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</si>
  <si>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</si>
  <si>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</si>
  <si>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</si>
  <si>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</si>
  <si>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</si>
  <si>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</si>
  <si>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</si>
  <si>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</si>
  <si>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</si>
  <si>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</si>
  <si>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</si>
  <si>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</si>
  <si>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</si>
  <si>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</si>
  <si>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</si>
  <si>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</si>
  <si>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</si>
  <si>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</si>
  <si>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</si>
  <si>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</si>
  <si>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</si>
  <si>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</si>
  <si>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</si>
  <si>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</si>
  <si>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</si>
  <si>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</si>
  <si>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</si>
  <si>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</si>
  <si>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</si>
  <si>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</si>
  <si>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</si>
  <si>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</si>
  <si>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</si>
  <si>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</si>
  <si>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</si>
  <si>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</si>
  <si>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</si>
  <si>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</si>
  <si>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</si>
  <si>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</si>
  <si>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</si>
  <si>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</si>
  <si>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</si>
  <si>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</si>
  <si>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</si>
  <si>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</si>
  <si>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</si>
  <si>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</si>
  <si>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</si>
  <si>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</si>
  <si>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</si>
  <si>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</si>
  <si>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</si>
  <si>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</si>
  <si>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</si>
  <si>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</si>
  <si>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</si>
  <si>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</si>
  <si>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</si>
  <si>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</si>
  <si>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</si>
  <si>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</si>
  <si>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</si>
  <si>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</si>
  <si>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</si>
  <si>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</si>
  <si>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</si>
  <si>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</si>
  <si>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</si>
  <si>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</si>
  <si>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</si>
  <si>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</si>
  <si>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</si>
  <si>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</si>
  <si>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</si>
  <si>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</si>
  <si>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</si>
  <si>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</si>
  <si>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</si>
  <si>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</si>
  <si>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</si>
  <si>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</si>
  <si>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</si>
  <si>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</si>
  <si>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</si>
  <si>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</si>
  <si>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</si>
  <si>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</si>
  <si>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</si>
  <si>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</si>
  <si>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</si>
  <si>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</si>
  <si>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</si>
  <si>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</si>
  <si>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</si>
  <si>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</si>
  <si>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</si>
  <si>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</si>
  <si>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</si>
  <si>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</si>
  <si>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</si>
  <si>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</si>
  <si>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</si>
  <si>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</si>
  <si>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</si>
  <si>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</si>
  <si>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</si>
  <si>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</si>
  <si>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</si>
  <si>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</si>
  <si>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</si>
  <si>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</si>
  <si>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</si>
  <si>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</si>
  <si>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</si>
  <si>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</si>
  <si>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</si>
  <si>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</si>
  <si>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</si>
  <si>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</si>
  <si>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</si>
  <si>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</si>
  <si>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</si>
  <si>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</si>
  <si>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</si>
  <si>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</si>
  <si>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</si>
  <si>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</si>
  <si>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</si>
  <si>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</si>
  <si>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</si>
  <si>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</si>
  <si>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</si>
  <si>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</si>
  <si>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</si>
  <si>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</si>
  <si>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</si>
  <si>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</si>
  <si>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</si>
  <si>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</si>
  <si>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</si>
  <si>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</si>
  <si>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</si>
  <si>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</si>
  <si>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</si>
  <si>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</si>
  <si>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</si>
  <si>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</si>
  <si>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</si>
  <si>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</si>
  <si>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</si>
  <si>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</si>
  <si>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</si>
  <si>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</si>
  <si>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</si>
  <si>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</si>
  <si>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</si>
  <si>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</si>
  <si>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</si>
  <si>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</si>
  <si>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</si>
  <si>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</si>
  <si>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</si>
  <si>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</si>
  <si>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</si>
  <si>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</si>
  <si>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</si>
  <si>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</si>
  <si>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</si>
  <si>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</si>
  <si>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</si>
  <si>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</si>
  <si>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</si>
  <si>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</si>
  <si>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</si>
  <si>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</si>
  <si>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</si>
  <si>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</si>
  <si>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</si>
  <si>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</si>
  <si>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</si>
  <si>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</si>
  <si>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</si>
  <si>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</si>
  <si>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</si>
  <si>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</si>
  <si>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</si>
  <si>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</si>
  <si>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</si>
  <si>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</si>
  <si>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</si>
  <si>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</si>
  <si>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</si>
  <si>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</si>
  <si>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</si>
  <si>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</si>
  <si>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</si>
  <si>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</si>
  <si>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</si>
  <si>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</si>
  <si>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</si>
  <si>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</si>
  <si>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</si>
  <si>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</si>
  <si>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</si>
  <si>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</si>
  <si>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</si>
  <si>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</si>
  <si>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</si>
  <si>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</si>
  <si>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</si>
  <si>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</si>
  <si>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</si>
  <si>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</si>
  <si>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</si>
  <si>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</si>
  <si>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</si>
  <si>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</si>
  <si>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</si>
  <si>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</si>
  <si>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</si>
  <si>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</si>
  <si>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</si>
  <si>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</si>
  <si>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</si>
  <si>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</si>
  <si>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</si>
  <si>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</si>
  <si>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</si>
  <si>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</si>
  <si>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</si>
  <si>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</si>
  <si>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</si>
  <si>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</si>
  <si>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</si>
  <si>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</si>
  <si>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</si>
  <si>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</si>
  <si>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</si>
  <si>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</si>
  <si>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</si>
  <si>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</si>
  <si>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</si>
  <si>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</si>
  <si>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</si>
  <si>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</si>
  <si>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</si>
  <si>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</si>
  <si>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</si>
  <si>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</si>
  <si>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</si>
  <si>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</si>
  <si>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</si>
  <si>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</si>
  <si>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</si>
  <si>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</si>
  <si>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</si>
  <si>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</si>
  <si>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</si>
  <si>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</si>
  <si>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</si>
  <si>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</si>
  <si>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</si>
  <si>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</si>
  <si>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</si>
  <si>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</si>
  <si>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</si>
  <si>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</si>
  <si>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</si>
  <si>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</si>
  <si>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</si>
  <si>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</si>
  <si>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</si>
  <si>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</si>
  <si>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</si>
  <si>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</si>
  <si>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</si>
  <si>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</si>
  <si>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</si>
  <si>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</si>
  <si>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</si>
  <si>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</si>
  <si>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</si>
  <si>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</si>
  <si>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</si>
  <si>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</si>
  <si>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</si>
  <si>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</si>
  <si>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</si>
  <si>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</si>
  <si>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</si>
  <si>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</si>
  <si>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</si>
  <si>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</si>
  <si>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</si>
  <si>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</si>
  <si>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</si>
  <si>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</si>
  <si>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</si>
  <si>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</si>
  <si>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</si>
  <si>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</si>
  <si>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</si>
  <si>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</si>
  <si>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</si>
  <si>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</si>
  <si>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</si>
  <si>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</si>
  <si>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</si>
  <si>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</si>
  <si>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</si>
  <si>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</si>
  <si>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</si>
  <si>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</si>
  <si>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</si>
  <si>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</si>
  <si>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</si>
  <si>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</si>
  <si>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</si>
  <si>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</si>
  <si>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</si>
  <si>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</si>
  <si>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</si>
  <si>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</si>
  <si>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</si>
  <si>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</si>
  <si>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</si>
  <si>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</si>
  <si>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</si>
  <si>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</si>
  <si>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</si>
  <si>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</si>
  <si>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</si>
  <si>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</si>
  <si>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</si>
  <si>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</si>
  <si>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</si>
  <si>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</si>
  <si>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</si>
  <si>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</si>
  <si>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</si>
  <si>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</si>
  <si>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</si>
  <si>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</si>
  <si>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</si>
  <si>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</si>
  <si>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</si>
  <si>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</si>
  <si>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</si>
  <si>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</si>
  <si>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</si>
  <si>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</si>
  <si>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</si>
  <si>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</si>
  <si>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</si>
  <si>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</si>
  <si>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</si>
  <si>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</si>
  <si>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</si>
  <si>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</si>
  <si>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</si>
  <si>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</si>
  <si>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</si>
  <si>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</si>
  <si>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</si>
  <si>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</si>
  <si>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</si>
  <si>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</si>
  <si>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</si>
  <si>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</si>
  <si>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</si>
  <si>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</si>
  <si>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</si>
  <si>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</si>
  <si>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</si>
  <si>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</si>
  <si>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</si>
  <si>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</si>
  <si>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</si>
  <si>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</si>
  <si>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</si>
  <si>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</si>
  <si>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</si>
  <si>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</si>
  <si>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</si>
  <si>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</si>
  <si>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</si>
  <si>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</si>
  <si>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</si>
  <si>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</si>
  <si>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</si>
  <si>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</si>
  <si>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</si>
  <si>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</si>
  <si>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</si>
  <si>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</si>
  <si>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</si>
  <si>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</si>
  <si>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</si>
  <si>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</si>
  <si>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</si>
  <si>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</si>
  <si>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</si>
  <si>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</si>
  <si>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</si>
  <si>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</si>
  <si>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</si>
  <si>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</si>
  <si>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</si>
  <si>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</si>
  <si>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</si>
  <si>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</si>
  <si>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</si>
  <si>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</si>
  <si>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</si>
  <si>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</si>
  <si>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</si>
  <si>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</si>
  <si>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</si>
  <si>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</si>
  <si>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</si>
  <si>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</si>
  <si>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</si>
  <si>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</si>
  <si>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</si>
  <si>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</si>
  <si>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</si>
  <si>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</si>
  <si>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</si>
  <si>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</si>
  <si>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</si>
  <si>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</si>
  <si>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</si>
  <si>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</si>
  <si>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</si>
  <si>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</si>
  <si>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</si>
  <si>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</si>
  <si>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</si>
  <si>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</si>
  <si>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</si>
  <si>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</si>
  <si>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</si>
  <si>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</si>
  <si>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</si>
  <si>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</si>
  <si>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</si>
  <si>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</si>
  <si>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</si>
  <si>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</si>
  <si>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</si>
  <si>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</si>
  <si>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</si>
  <si>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</si>
  <si>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</si>
  <si>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</si>
  <si>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</si>
  <si>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</si>
  <si>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</si>
  <si>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</si>
  <si>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</si>
  <si>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</si>
  <si>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</si>
  <si>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</si>
  <si>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</si>
  <si>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</si>
  <si>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</si>
  <si>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</si>
  <si>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</si>
  <si>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</si>
  <si>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</si>
  <si>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</si>
  <si>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</si>
  <si>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</si>
  <si>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</si>
  <si>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</si>
  <si>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</si>
  <si>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</si>
  <si>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</si>
  <si>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</si>
  <si>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</si>
  <si>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</si>
  <si>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</si>
  <si>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</si>
  <si>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</si>
  <si>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</si>
  <si>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</si>
  <si>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</si>
  <si>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</si>
  <si>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</si>
  <si>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</si>
  <si>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</si>
  <si>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</si>
  <si>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</si>
  <si>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</si>
  <si>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</si>
  <si>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</si>
  <si>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</si>
  <si>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</si>
  <si>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</si>
  <si>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</si>
  <si>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</si>
  <si>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</si>
  <si>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</si>
  <si>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</si>
  <si>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</si>
  <si>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</si>
  <si>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</si>
  <si>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</si>
  <si>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</si>
  <si>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</si>
  <si>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</si>
  <si>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</si>
  <si>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</si>
  <si>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</si>
  <si>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</si>
  <si>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</si>
  <si>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</si>
  <si>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</si>
  <si>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</si>
  <si>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</si>
  <si>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</si>
  <si>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</si>
  <si>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</si>
  <si>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</si>
  <si>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</si>
  <si>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</si>
  <si>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</si>
  <si>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</si>
  <si>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</si>
  <si>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</si>
  <si>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</si>
  <si>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</si>
  <si>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</si>
  <si>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</si>
  <si>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</si>
  <si>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</si>
  <si>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</si>
  <si>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</si>
  <si>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</si>
  <si>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</si>
  <si>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</si>
  <si>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</si>
  <si>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</si>
  <si>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</si>
  <si>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</si>
  <si>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</si>
  <si>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</si>
  <si>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</si>
  <si>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</si>
  <si>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</si>
  <si>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</si>
  <si>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</si>
  <si>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</si>
  <si>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</si>
  <si>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</si>
  <si>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</si>
  <si>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</si>
  <si>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</si>
  <si>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</si>
  <si>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</si>
  <si>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</si>
  <si>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</si>
  <si>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</si>
  <si>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</si>
  <si>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</si>
  <si>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</si>
  <si>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</si>
  <si>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</si>
  <si>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</si>
  <si>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</si>
  <si>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</si>
  <si>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</si>
  <si>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</si>
  <si>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</si>
  <si>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</si>
  <si>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</si>
  <si>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</si>
  <si>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</si>
  <si>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</si>
  <si>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</si>
  <si>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</si>
  <si>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</si>
  <si>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</si>
  <si>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</si>
  <si>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</si>
  <si>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</si>
  <si>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</si>
  <si>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</si>
  <si>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</si>
  <si>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</si>
  <si>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</si>
  <si>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</si>
  <si>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</si>
  <si>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</si>
  <si>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</si>
  <si>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</si>
  <si>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</si>
  <si>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</si>
  <si>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</si>
  <si>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</si>
  <si>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</si>
  <si>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</si>
  <si>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</si>
  <si>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</si>
  <si>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</si>
  <si>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</si>
  <si>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</si>
  <si>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</si>
  <si>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</si>
  <si>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</si>
  <si>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</si>
  <si>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</si>
  <si>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</si>
  <si>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</si>
  <si>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</si>
  <si>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</si>
  <si>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</si>
  <si>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</si>
  <si>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</si>
  <si>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</si>
  <si>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</si>
  <si>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</si>
  <si>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</si>
  <si>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</si>
  <si>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</si>
  <si>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</si>
  <si>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</si>
  <si>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</si>
  <si>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</si>
  <si>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</si>
  <si>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</si>
  <si>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</si>
  <si>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</si>
  <si>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</si>
  <si>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</si>
  <si>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</si>
  <si>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</si>
  <si>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</si>
  <si>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</si>
  <si>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</si>
  <si>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</si>
  <si>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</si>
  <si>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</si>
  <si>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</si>
  <si>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</si>
  <si>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</si>
  <si>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</si>
  <si>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</si>
  <si>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</si>
  <si>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</si>
  <si>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</si>
  <si>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</si>
  <si>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</si>
  <si>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</si>
  <si>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</si>
  <si>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</si>
  <si>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</si>
  <si>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</si>
  <si>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</si>
  <si>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</si>
  <si>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</si>
  <si>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</si>
  <si>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</si>
  <si>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</si>
  <si>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</si>
  <si>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</si>
  <si>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</si>
  <si>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</si>
  <si>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</si>
  <si>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</si>
  <si>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</si>
  <si>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</si>
  <si>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</si>
  <si>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</si>
  <si>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</si>
  <si>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</si>
  <si>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</si>
  <si>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</si>
  <si>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</si>
  <si>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</si>
  <si>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</si>
  <si>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</si>
  <si>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</si>
  <si>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</si>
  <si>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</si>
  <si>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</si>
  <si>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</si>
  <si>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</si>
  <si>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</si>
  <si>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</si>
  <si>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</si>
  <si>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</si>
  <si>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</si>
  <si>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</si>
  <si>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</si>
  <si>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</si>
  <si>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</si>
  <si>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</si>
  <si>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</si>
  <si>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</si>
  <si>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</si>
  <si>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</si>
  <si>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</si>
  <si>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</si>
  <si>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</si>
  <si>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</si>
  <si>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</si>
  <si>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</si>
  <si>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</si>
  <si>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</si>
  <si>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</si>
  <si>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</si>
  <si>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</si>
  <si>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</si>
  <si>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</si>
  <si>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</si>
  <si>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</si>
  <si>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</si>
  <si>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</si>
  <si>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</si>
  <si>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</si>
  <si>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</si>
  <si>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</si>
  <si>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</si>
  <si>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</si>
  <si>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</si>
  <si>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</si>
  <si>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</si>
  <si>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</si>
  <si>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</si>
  <si>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</si>
  <si>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</si>
  <si>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</si>
  <si>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</si>
  <si>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</si>
  <si>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</si>
  <si>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</si>
  <si>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</si>
  <si>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</si>
  <si>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</si>
  <si>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</si>
  <si>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</si>
  <si>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</si>
  <si>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</si>
  <si>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</si>
  <si>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</si>
  <si>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</si>
  <si>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</si>
  <si>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</si>
  <si>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</si>
  <si>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</si>
  <si>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</si>
  <si>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</si>
  <si>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</si>
  <si>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</si>
  <si>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</si>
  <si>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</si>
  <si>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</si>
  <si>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</si>
  <si>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</si>
  <si>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</si>
  <si>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</si>
  <si>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</si>
  <si>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</si>
  <si>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</si>
  <si>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</si>
  <si>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</si>
  <si>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</si>
  <si>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</si>
  <si>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</si>
  <si>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</si>
  <si>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</si>
  <si>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</si>
  <si>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</si>
  <si>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</si>
  <si>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</si>
  <si>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</si>
  <si>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</si>
  <si>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</si>
  <si>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</si>
  <si>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</si>
  <si>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</si>
  <si>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</si>
  <si>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</si>
  <si>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</si>
  <si>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</si>
  <si>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</si>
  <si>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</si>
  <si>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</si>
  <si>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</si>
  <si>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</si>
  <si>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</si>
  <si>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</si>
  <si>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</si>
  <si>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</si>
  <si>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</si>
  <si>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</si>
  <si>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</si>
  <si>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</si>
  <si>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</si>
  <si>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</si>
  <si>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</si>
  <si>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</si>
  <si>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</si>
  <si>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</si>
  <si>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</si>
  <si>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</si>
  <si>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</si>
  <si>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</si>
  <si>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</si>
  <si>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</si>
  <si>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</si>
  <si>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</si>
  <si>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</si>
  <si>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</si>
  <si>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</si>
  <si>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</si>
  <si>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</si>
  <si>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</si>
  <si>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</si>
  <si>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</si>
  <si>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</si>
  <si>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</si>
  <si>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</si>
  <si>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</si>
  <si>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</si>
  <si>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</si>
  <si>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</si>
  <si>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</si>
  <si>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</si>
  <si>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</si>
  <si>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</si>
  <si>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</si>
  <si>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</si>
  <si>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</si>
  <si>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</si>
  <si>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</si>
  <si>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</si>
  <si>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</si>
  <si>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</si>
  <si>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</si>
  <si>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</si>
  <si>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</si>
  <si>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</si>
  <si>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</si>
  <si>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</si>
  <si>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</si>
  <si>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</si>
  <si>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</si>
  <si>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</si>
  <si>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</si>
  <si>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</si>
  <si>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</si>
  <si>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</si>
  <si>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</si>
  <si>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</si>
  <si>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</si>
  <si>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</si>
  <si>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</si>
  <si>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</si>
  <si>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</si>
  <si>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</si>
  <si>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</si>
  <si>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</si>
  <si>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</si>
  <si>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</si>
  <si>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</si>
  <si>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</si>
  <si>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</si>
  <si>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</si>
  <si>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</si>
  <si>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</si>
  <si>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</si>
  <si>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</si>
  <si>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</si>
  <si>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</si>
  <si>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</si>
  <si>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</si>
  <si>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</si>
  <si>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</si>
  <si>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</si>
  <si>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</si>
  <si>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</si>
  <si>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</si>
  <si>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</si>
  <si>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</si>
  <si>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</si>
  <si>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</si>
  <si>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</si>
  <si>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</si>
  <si>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</si>
  <si>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</si>
  <si>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</si>
  <si>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</si>
  <si>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</si>
  <si>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</si>
  <si>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</si>
  <si>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</si>
  <si>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</si>
  <si>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</si>
  <si>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</si>
  <si>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</si>
  <si>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</si>
  <si>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</si>
  <si>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</si>
  <si>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</si>
  <si>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</si>
  <si>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</si>
  <si>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</si>
  <si>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</si>
  <si>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</si>
  <si>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</si>
  <si>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</si>
  <si>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</si>
  <si>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</si>
  <si>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</si>
  <si>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</si>
  <si>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</si>
  <si>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</si>
  <si>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</si>
  <si>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</si>
  <si>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</si>
  <si>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</si>
  <si>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</si>
  <si>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</si>
  <si>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</si>
  <si>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</si>
  <si>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</si>
  <si>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</si>
  <si>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</si>
  <si>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</si>
  <si>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</si>
  <si>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</si>
  <si>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</si>
  <si>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</si>
  <si>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</si>
  <si>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</si>
  <si>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</si>
  <si>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</si>
  <si>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</si>
  <si>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</si>
  <si>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</si>
  <si>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</si>
  <si>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</si>
  <si>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</si>
  <si>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</si>
  <si>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</si>
  <si>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</si>
  <si>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</si>
  <si>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</si>
  <si>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</si>
  <si>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</si>
  <si>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</si>
  <si>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</si>
  <si>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</si>
  <si>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</si>
  <si>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</si>
  <si>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</si>
  <si>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</si>
  <si>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</si>
  <si>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</si>
  <si>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</si>
  <si>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</si>
  <si>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</si>
  <si>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</si>
  <si>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</si>
  <si>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</si>
  <si>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</si>
  <si>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</si>
  <si>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</si>
  <si>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</si>
  <si>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</si>
  <si>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</si>
  <si>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</si>
  <si>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</si>
  <si>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</si>
  <si>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</si>
  <si>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</si>
  <si>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</si>
  <si>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</si>
  <si>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</si>
  <si>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</si>
  <si>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</si>
  <si>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</si>
  <si>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</si>
  <si>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</si>
  <si>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</si>
  <si>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</si>
  <si>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</si>
  <si>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</si>
  <si>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</si>
  <si>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</si>
  <si>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</si>
  <si>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</si>
  <si>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</si>
  <si>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</si>
  <si>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</si>
  <si>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</si>
  <si>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</si>
  <si>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</si>
  <si>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</si>
  <si>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</si>
  <si>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</si>
  <si>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</si>
  <si>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</si>
  <si>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</si>
  <si>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</si>
  <si>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</si>
  <si>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</si>
  <si>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</si>
  <si>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</si>
  <si>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</si>
  <si>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</si>
  <si>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</si>
  <si>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</si>
  <si>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</si>
  <si>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</si>
  <si>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</si>
  <si>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</si>
  <si>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</si>
  <si>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</si>
  <si>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</si>
  <si>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</si>
  <si>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</si>
  <si>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</si>
  <si>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</si>
  <si>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</si>
  <si>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</si>
  <si>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</si>
  <si>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</si>
  <si>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</si>
  <si>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</si>
  <si>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</si>
  <si>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</si>
  <si>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</si>
  <si>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</si>
  <si>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</si>
  <si>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</si>
  <si>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</si>
  <si>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</si>
  <si>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</si>
  <si>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</si>
  <si>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</si>
  <si>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</si>
  <si>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</si>
  <si>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</si>
  <si>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</si>
  <si>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</si>
  <si>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</si>
  <si>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</si>
  <si>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</si>
  <si>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</si>
  <si>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</si>
  <si>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</si>
  <si>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</si>
  <si>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</si>
  <si>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</si>
  <si>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</si>
  <si>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</si>
  <si>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</si>
  <si>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</si>
  <si>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</si>
  <si>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</si>
  <si>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</si>
  <si>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</si>
  <si>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</si>
  <si>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</si>
  <si>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</si>
  <si>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</si>
  <si>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</si>
  <si>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</si>
  <si>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</si>
  <si>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</si>
  <si>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</si>
  <si>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</si>
  <si>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</si>
  <si>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</si>
  <si>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</si>
  <si>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</si>
  <si>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</si>
  <si>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</si>
  <si>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</si>
  <si>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</si>
  <si>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</si>
  <si>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</si>
  <si>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</si>
  <si>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</si>
  <si>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</si>
  <si>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</si>
  <si>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</si>
  <si>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</si>
  <si>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</si>
  <si>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</si>
  <si>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</si>
  <si>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</si>
  <si>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</si>
  <si>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</si>
  <si>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</si>
  <si>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</si>
  <si>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</si>
  <si>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</si>
  <si>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</si>
  <si>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</si>
  <si>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</si>
  <si>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</si>
  <si>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</si>
  <si>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</si>
  <si>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</si>
  <si>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</si>
  <si>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</si>
  <si>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</si>
  <si>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</si>
  <si>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</si>
  <si>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</si>
  <si>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</si>
  <si>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</si>
  <si>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</si>
  <si>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</si>
  <si>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</si>
  <si>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</si>
  <si>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</si>
  <si>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</si>
  <si>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</si>
  <si>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</si>
  <si>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</si>
  <si>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</si>
  <si>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</si>
  <si>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</si>
  <si>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</si>
  <si>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</si>
  <si>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</si>
  <si>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</si>
  <si>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</si>
  <si>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</si>
  <si>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</si>
  <si>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</si>
  <si>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</si>
  <si>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</si>
  <si>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</si>
  <si>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</si>
  <si>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</si>
  <si>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</si>
  <si>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</si>
  <si>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</si>
  <si>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</si>
  <si>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</si>
  <si>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</si>
  <si>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</si>
  <si>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</si>
  <si>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</si>
  <si>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</si>
  <si>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</si>
  <si>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</si>
  <si>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</si>
  <si>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</si>
  <si>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</si>
  <si>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</si>
  <si>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</si>
  <si>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</si>
  <si>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</si>
  <si>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</si>
  <si>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</si>
  <si>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</si>
  <si>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</si>
  <si>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</si>
  <si>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</si>
  <si>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</si>
  <si>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</si>
  <si>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</si>
  <si>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</si>
  <si>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</si>
  <si>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</si>
  <si>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</si>
  <si>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</si>
  <si>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</si>
  <si>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</si>
  <si>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</si>
  <si>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</si>
  <si>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</si>
  <si>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</si>
  <si>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</si>
  <si>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</si>
  <si>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</si>
  <si>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</si>
  <si>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</si>
  <si>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</si>
  <si>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</si>
  <si>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</si>
  <si>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</si>
  <si>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</si>
  <si>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</si>
  <si>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</si>
  <si>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</si>
  <si>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</si>
  <si>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</si>
  <si>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</si>
  <si>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</si>
  <si>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</si>
  <si>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</si>
  <si>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</si>
  <si>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</si>
  <si>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</si>
  <si>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</si>
  <si>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</si>
  <si>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</si>
  <si>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</si>
  <si>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</si>
  <si>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</si>
  <si>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</si>
  <si>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</si>
  <si>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</si>
  <si>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</si>
  <si>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</si>
  <si>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</si>
  <si>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</si>
  <si>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</si>
  <si>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</si>
  <si>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</si>
  <si>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</si>
  <si>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</si>
  <si>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</si>
  <si>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</si>
  <si>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</si>
  <si>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</si>
  <si>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</si>
  <si>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</si>
  <si>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</si>
  <si>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</si>
  <si>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</si>
  <si>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</si>
  <si>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</si>
  <si>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</si>
  <si>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</si>
  <si>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</si>
  <si>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</si>
  <si>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</si>
  <si>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</si>
  <si>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</si>
  <si>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</si>
  <si>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</si>
  <si>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</si>
  <si>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</si>
  <si>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</si>
  <si>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</si>
  <si>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</si>
  <si>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</si>
  <si>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</si>
  <si>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</si>
  <si>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</si>
  <si>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</si>
  <si>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</si>
  <si>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</si>
  <si>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</si>
  <si>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</si>
  <si>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</si>
  <si>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</si>
  <si>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</si>
  <si>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</si>
  <si>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</si>
  <si>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</si>
  <si>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</si>
  <si>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</si>
  <si>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</si>
  <si>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</si>
  <si>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</si>
  <si>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</si>
  <si>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</si>
  <si>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</si>
  <si>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</si>
  <si>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</si>
  <si>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</si>
  <si>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</si>
  <si>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</si>
  <si>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</si>
  <si>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</si>
  <si>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</si>
  <si>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</si>
  <si>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</si>
  <si>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</si>
  <si>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</si>
  <si>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</si>
  <si>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</si>
  <si>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</si>
  <si>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</si>
  <si>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</si>
  <si>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</si>
  <si>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</si>
  <si>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</si>
  <si>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</si>
  <si>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</si>
  <si>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</si>
  <si>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</si>
  <si>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</si>
  <si>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</si>
  <si>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</si>
  <si>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</si>
  <si>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</si>
  <si>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</si>
  <si>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</si>
  <si>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</si>
  <si>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</si>
  <si>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</si>
  <si>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</si>
  <si>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</si>
  <si>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</si>
  <si>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</si>
  <si>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</si>
  <si>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</si>
  <si>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</si>
  <si>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</si>
  <si>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</si>
  <si>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</si>
  <si>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</si>
  <si>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</si>
  <si>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</si>
  <si>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</si>
  <si>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</si>
  <si>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</si>
  <si>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</si>
  <si>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</si>
  <si>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</si>
  <si>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</si>
  <si>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</si>
  <si>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</si>
  <si>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</si>
  <si>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</si>
  <si>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</si>
  <si>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</si>
  <si>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</si>
  <si>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</si>
  <si>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</si>
  <si>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</si>
  <si>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</si>
  <si>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</si>
  <si>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</si>
  <si>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</si>
  <si>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</si>
  <si>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</si>
  <si>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</si>
  <si>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</si>
  <si>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</si>
  <si>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</si>
  <si>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</si>
  <si>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</si>
  <si>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</si>
  <si>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</si>
  <si>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</si>
  <si>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</si>
  <si>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</si>
  <si>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</si>
  <si>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</si>
  <si>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</si>
  <si>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</si>
  <si>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</si>
  <si>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</si>
  <si>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</si>
  <si>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</si>
  <si>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</si>
  <si>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</si>
  <si>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</si>
  <si>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</si>
  <si>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</si>
  <si>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</si>
  <si>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</si>
  <si>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</si>
  <si>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</si>
  <si>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</si>
  <si>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</si>
  <si>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</si>
  <si>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</si>
  <si>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</si>
  <si>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</si>
  <si>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</si>
  <si>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</si>
  <si>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</si>
  <si>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</si>
  <si>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</si>
  <si>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</si>
  <si>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</si>
  <si>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</si>
  <si>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</si>
  <si>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</si>
  <si>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</si>
  <si>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</si>
  <si>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</si>
  <si>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</si>
  <si>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</si>
  <si>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</si>
  <si>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</si>
  <si>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</si>
  <si>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</si>
  <si>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</si>
  <si>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</si>
  <si>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</si>
  <si>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</si>
  <si>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</si>
  <si>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</si>
  <si>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</si>
  <si>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</si>
  <si>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</si>
  <si>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</si>
  <si>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</si>
  <si>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</si>
  <si>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</si>
  <si>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</si>
  <si>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</si>
  <si>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</si>
  <si>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</si>
  <si>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</si>
  <si>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</si>
  <si>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</si>
  <si>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</si>
  <si>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</si>
  <si>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</si>
  <si>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</si>
  <si>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</si>
  <si>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</si>
  <si>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</si>
  <si>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</si>
  <si>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</si>
  <si>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</si>
  <si>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</si>
  <si>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</si>
  <si>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</si>
  <si>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</si>
  <si>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</si>
  <si>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</si>
  <si>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</si>
  <si>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</si>
  <si>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</si>
  <si>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</si>
  <si>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</si>
  <si>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</si>
  <si>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</si>
  <si>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</si>
  <si>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</si>
  <si>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</si>
  <si>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</si>
  <si>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</si>
  <si>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</si>
  <si>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</si>
  <si>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</si>
  <si>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</si>
  <si>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</si>
  <si>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</si>
  <si>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</si>
  <si>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</si>
  <si>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</si>
  <si>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</si>
  <si>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</si>
  <si>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</si>
  <si>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</si>
  <si>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</si>
  <si>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</si>
  <si>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</si>
  <si>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</si>
  <si>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</si>
  <si>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</si>
  <si>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</si>
  <si>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</si>
  <si>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</si>
  <si>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</si>
  <si>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</si>
  <si>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</si>
  <si>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</si>
  <si>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</si>
  <si>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</si>
  <si>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</si>
  <si>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</si>
  <si>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</si>
  <si>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</si>
  <si>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</si>
  <si>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</si>
  <si>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</si>
  <si>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</si>
  <si>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</si>
  <si>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</si>
  <si>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</si>
  <si>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</si>
  <si>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</si>
  <si>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</si>
  <si>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</si>
  <si>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</si>
  <si>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</si>
  <si>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</si>
  <si>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</si>
  <si>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</si>
  <si>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</si>
  <si>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</si>
  <si>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</si>
  <si>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</si>
  <si>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</si>
  <si>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</si>
  <si>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</si>
  <si>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</si>
  <si>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</si>
  <si>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</si>
  <si>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</si>
  <si>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</si>
  <si>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</si>
  <si>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</si>
  <si>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</si>
  <si>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</si>
  <si>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</si>
  <si>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</si>
  <si>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</si>
  <si>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</si>
  <si>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</si>
  <si>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</si>
  <si>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</si>
  <si>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</si>
  <si>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</si>
  <si>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</si>
  <si>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</si>
  <si>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</si>
  <si>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</si>
  <si>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</si>
  <si>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</si>
  <si>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</si>
  <si>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</si>
  <si>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</si>
  <si>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</si>
  <si>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</si>
  <si>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</si>
  <si>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</si>
  <si>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</si>
  <si>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</si>
  <si>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</si>
  <si>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</si>
  <si>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</si>
  <si>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</si>
  <si>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</si>
  <si>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</si>
  <si>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</si>
  <si>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</si>
  <si>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</si>
  <si>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</si>
  <si>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</si>
  <si>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</si>
  <si>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</si>
  <si>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</si>
  <si>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</si>
  <si>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</si>
  <si>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</si>
  <si>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</si>
  <si>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</si>
  <si>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</si>
  <si>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</si>
  <si>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</si>
  <si>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</si>
  <si>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</si>
  <si>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</si>
  <si>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</si>
  <si>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</si>
  <si>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</si>
  <si>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</si>
  <si>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</si>
  <si>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</si>
  <si>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</si>
  <si>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</si>
  <si>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</si>
  <si>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</si>
  <si>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</si>
  <si>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</si>
  <si>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</si>
  <si>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</si>
  <si>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</si>
  <si>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</si>
  <si>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</si>
  <si>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</si>
  <si>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</si>
  <si>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</si>
  <si>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</si>
  <si>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</si>
  <si>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</si>
  <si>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</si>
  <si>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</si>
  <si>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</si>
  <si>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</si>
  <si>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</si>
  <si>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</si>
  <si>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</si>
  <si>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</si>
  <si>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</si>
  <si>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</si>
  <si>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</si>
  <si>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</si>
  <si>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</si>
  <si>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</si>
  <si>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</si>
  <si>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</si>
  <si>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</si>
  <si>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</si>
  <si>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</si>
  <si>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</si>
  <si>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</si>
  <si>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</si>
  <si>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</si>
  <si>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</si>
  <si>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</si>
  <si>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</si>
  <si>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</si>
  <si>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</si>
  <si>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</si>
  <si>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</si>
  <si>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</si>
  <si>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</si>
  <si>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</si>
  <si>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</si>
  <si>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</si>
  <si>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</si>
  <si>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</si>
  <si>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</si>
  <si>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</si>
  <si>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</si>
  <si>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</si>
  <si>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</si>
  <si>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</si>
  <si>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</si>
  <si>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</si>
  <si>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</si>
  <si>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</si>
  <si>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</si>
  <si>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</si>
  <si>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</si>
  <si>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</si>
  <si>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</si>
  <si>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</si>
  <si>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</si>
  <si>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</si>
  <si>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</si>
  <si>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</si>
  <si>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</si>
  <si>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</si>
  <si>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</si>
  <si>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</si>
  <si>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</si>
  <si>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</si>
  <si>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</si>
  <si>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</si>
  <si>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</si>
  <si>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</si>
  <si>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</si>
  <si>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</si>
  <si>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</si>
  <si>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</si>
  <si>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</si>
  <si>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</si>
  <si>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</si>
  <si>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</si>
  <si>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</si>
  <si>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</si>
  <si>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</si>
  <si>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</si>
  <si>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</si>
  <si>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</si>
  <si>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</si>
  <si>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</si>
  <si>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</si>
  <si>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</si>
  <si>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</si>
  <si>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</si>
  <si>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</si>
  <si>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</si>
  <si>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</si>
  <si>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</si>
  <si>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</si>
  <si>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</si>
  <si>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</si>
  <si>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</si>
  <si>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</si>
  <si>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</si>
  <si>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</si>
  <si>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</si>
  <si>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</si>
  <si>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</si>
  <si>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</si>
  <si>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</si>
  <si>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</si>
  <si>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</si>
  <si>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</si>
  <si>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</si>
  <si>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</si>
  <si>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</si>
  <si>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</si>
  <si>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</si>
  <si>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</si>
  <si>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</si>
  <si>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</si>
  <si>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</si>
  <si>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</si>
  <si>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</si>
  <si>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</si>
  <si>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</si>
  <si>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</si>
  <si>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</si>
  <si>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</si>
  <si>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</si>
  <si>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</si>
  <si>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</si>
  <si>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</si>
  <si>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</si>
  <si>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</si>
  <si>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</si>
  <si>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</si>
  <si>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</si>
  <si>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</si>
  <si>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</si>
  <si>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</si>
  <si>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</si>
  <si>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</si>
  <si>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</si>
  <si>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</si>
  <si>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</si>
  <si>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</si>
  <si>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</si>
  <si>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</si>
  <si>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</si>
  <si>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</si>
  <si>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</si>
  <si>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</si>
  <si>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</si>
  <si>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</si>
  <si>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</si>
  <si>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</si>
  <si>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</si>
  <si>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</si>
  <si>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</si>
  <si>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</si>
  <si>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</si>
  <si>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</si>
  <si>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</si>
  <si>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</si>
  <si>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</si>
  <si>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</si>
  <si>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</si>
  <si>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</si>
  <si>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</si>
  <si>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</si>
  <si>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</si>
  <si>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</si>
  <si>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</si>
  <si>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</si>
  <si>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</si>
  <si>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</si>
  <si>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</si>
  <si>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</si>
  <si>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</si>
  <si>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</si>
  <si>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</si>
  <si>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</si>
  <si>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</si>
  <si>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</si>
  <si>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</si>
  <si>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</si>
  <si>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</si>
  <si>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</si>
  <si>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</si>
  <si>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</si>
  <si>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</si>
  <si>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</si>
  <si>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</si>
  <si>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</si>
  <si>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</si>
  <si>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</si>
  <si>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</si>
  <si>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</si>
  <si>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</si>
  <si>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</si>
  <si>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</si>
  <si>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</si>
  <si>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</si>
  <si>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</si>
  <si>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</si>
  <si>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</si>
  <si>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</si>
  <si>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</si>
  <si>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</si>
  <si>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</si>
  <si>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</si>
  <si>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</si>
  <si>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</si>
  <si>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</si>
  <si>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</si>
  <si>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</si>
  <si>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</si>
  <si>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</si>
  <si>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</si>
  <si>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</si>
  <si>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</si>
  <si>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</si>
  <si>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</si>
  <si>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</si>
  <si>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</si>
  <si>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</si>
  <si>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</si>
  <si>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</si>
  <si>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</si>
  <si>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</si>
  <si>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</si>
  <si>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</si>
  <si>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</si>
  <si>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</si>
  <si>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</si>
  <si>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</si>
  <si>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</si>
  <si>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</si>
  <si>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</si>
  <si>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</si>
  <si>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</si>
  <si>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</si>
  <si>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</si>
  <si>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</si>
  <si>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</si>
  <si>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</si>
  <si>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</si>
  <si>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</si>
  <si>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</si>
  <si>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</si>
  <si>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</si>
  <si>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</si>
  <si>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</si>
  <si>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</si>
  <si>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</si>
  <si>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</si>
  <si>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</si>
  <si>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</si>
  <si>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</si>
  <si>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</si>
  <si>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</si>
  <si>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</si>
  <si>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</si>
  <si>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</si>
  <si>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</si>
  <si>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</si>
  <si>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</si>
  <si>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</si>
  <si>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</si>
  <si>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</si>
  <si>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</si>
  <si>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</si>
  <si>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</si>
  <si>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</si>
  <si>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</si>
  <si>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</si>
  <si>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</si>
  <si>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</si>
  <si>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</si>
  <si>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</si>
  <si>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</si>
  <si>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</si>
  <si>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</si>
  <si>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</si>
  <si>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</si>
  <si>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</si>
  <si>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</si>
  <si>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</si>
  <si>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</si>
  <si>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</si>
  <si>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</si>
  <si>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</si>
  <si>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</si>
  <si>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</si>
  <si>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</si>
  <si>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</si>
  <si>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</si>
  <si>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</si>
  <si>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</si>
  <si>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</si>
  <si>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</si>
  <si>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</si>
  <si>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</si>
  <si>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</si>
  <si>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</si>
  <si>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</si>
  <si>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</si>
  <si>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</si>
  <si>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</si>
  <si>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</si>
  <si>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</si>
  <si>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</si>
  <si>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</si>
  <si>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</si>
  <si>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</si>
  <si>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</si>
  <si>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</si>
  <si>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</si>
  <si>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</si>
  <si>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</si>
  <si>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</si>
  <si>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</si>
  <si>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</si>
  <si>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</si>
  <si>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</si>
  <si>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</si>
  <si>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</si>
  <si>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</si>
  <si>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</si>
  <si>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</si>
  <si>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</si>
  <si>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</si>
  <si>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</si>
  <si>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</si>
  <si>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</si>
  <si>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</si>
  <si>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</si>
  <si>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</si>
  <si>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</si>
  <si>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</si>
  <si>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</si>
  <si>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</si>
  <si>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</si>
  <si>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</si>
  <si>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</si>
  <si>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</si>
  <si>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</si>
  <si>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</si>
  <si>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</si>
  <si>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</si>
  <si>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</si>
  <si>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</si>
  <si>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</si>
  <si>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</si>
  <si>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</si>
  <si>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</si>
  <si>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</si>
  <si>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</si>
  <si>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</si>
  <si>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</si>
  <si>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</si>
  <si>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</si>
  <si>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</si>
  <si>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</si>
  <si>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</si>
  <si>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</si>
  <si>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</si>
  <si>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</si>
  <si>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</si>
  <si>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</si>
  <si>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</si>
  <si>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</si>
  <si>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</si>
  <si>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</si>
  <si>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</si>
  <si>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</si>
  <si>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</si>
  <si>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</si>
  <si>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</si>
  <si>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</si>
  <si>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</si>
  <si>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</si>
  <si>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</si>
  <si>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</si>
  <si>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</si>
  <si>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</si>
  <si>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</si>
  <si>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</si>
  <si>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</si>
  <si>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</si>
  <si>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</si>
  <si>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</si>
  <si>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</si>
  <si>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</si>
  <si>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</si>
  <si>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</si>
  <si>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</si>
  <si>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</si>
  <si>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</si>
  <si>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</si>
  <si>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</si>
  <si>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</si>
  <si>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</si>
  <si>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</si>
  <si>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</si>
  <si>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</si>
  <si>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</si>
  <si>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</si>
  <si>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</si>
  <si>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</si>
  <si>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</si>
  <si>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</si>
  <si>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</si>
  <si>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</si>
  <si>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</si>
  <si>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</si>
  <si>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</si>
  <si>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</si>
  <si>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</si>
  <si>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</si>
  <si>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</si>
  <si>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</si>
  <si>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</si>
  <si>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</si>
  <si>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</si>
  <si>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</si>
  <si>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</si>
  <si>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</si>
  <si>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</si>
  <si>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</si>
  <si>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</si>
  <si>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</si>
  <si>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</si>
  <si>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</si>
  <si>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</si>
  <si>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</si>
  <si>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</si>
  <si>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</si>
  <si>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</si>
  <si>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</si>
  <si>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</si>
  <si>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</si>
  <si>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</si>
  <si>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</si>
  <si>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</si>
  <si>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</si>
  <si>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</si>
  <si>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</si>
  <si>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</si>
  <si>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</si>
  <si>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</si>
  <si>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</si>
  <si>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</si>
  <si>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</si>
  <si>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</si>
  <si>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</si>
  <si>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</si>
  <si>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</si>
  <si>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</si>
  <si>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</si>
  <si>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</si>
  <si>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</si>
  <si>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</si>
  <si>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</si>
  <si>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</si>
  <si>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</si>
  <si>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</si>
  <si>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</si>
  <si>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</si>
  <si>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</si>
  <si>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</si>
  <si>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</si>
  <si>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</si>
  <si>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</si>
  <si>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</si>
  <si>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</si>
  <si>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</si>
  <si>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</si>
  <si>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</si>
  <si>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</si>
  <si>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</si>
  <si>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</si>
  <si>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</si>
  <si>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</si>
  <si>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</si>
  <si>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</si>
  <si>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</si>
  <si>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</si>
  <si>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</si>
  <si>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</si>
  <si>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</si>
  <si>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</si>
  <si>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</si>
  <si>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</si>
  <si>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</si>
  <si>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</si>
  <si>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</si>
  <si>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</si>
  <si>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</si>
  <si>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</si>
  <si>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</si>
  <si>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</si>
  <si>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</si>
  <si>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</si>
  <si>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</si>
  <si>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</si>
  <si>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</si>
  <si>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</si>
  <si>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</si>
  <si>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</si>
  <si>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</si>
  <si>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</si>
  <si>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</si>
  <si>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</si>
  <si>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</si>
  <si>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</si>
  <si>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</si>
  <si>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</si>
  <si>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</si>
  <si>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</si>
  <si>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</si>
  <si>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</si>
  <si>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</si>
  <si>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</si>
  <si>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</si>
  <si>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</si>
  <si>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</si>
  <si>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</si>
  <si>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</si>
  <si>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</si>
  <si>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</si>
  <si>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</si>
  <si>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</si>
  <si>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</si>
  <si>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</si>
  <si>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</si>
  <si>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</si>
  <si>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</si>
  <si>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</si>
  <si>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</si>
  <si>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</si>
  <si>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</si>
  <si>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</si>
  <si>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</si>
  <si>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</si>
  <si>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</si>
  <si>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</si>
  <si>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</si>
  <si>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</si>
  <si>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</si>
  <si>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</si>
  <si>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</si>
  <si>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</si>
  <si>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</si>
  <si>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</si>
  <si>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</si>
  <si>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</si>
  <si>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</si>
  <si>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</si>
  <si>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</si>
  <si>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</si>
  <si>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</si>
  <si>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</si>
  <si>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</si>
  <si>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</si>
  <si>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</si>
  <si>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</si>
  <si>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</si>
  <si>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</si>
  <si>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</si>
  <si>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</si>
  <si>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</si>
  <si>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</si>
  <si>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</si>
  <si>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</si>
  <si>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</si>
  <si>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</si>
  <si>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</si>
  <si>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</si>
  <si>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</si>
  <si>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</si>
  <si>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</si>
  <si>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</si>
  <si>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</si>
  <si>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</si>
  <si>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</si>
  <si>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</si>
  <si>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</si>
  <si>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</si>
  <si>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</si>
  <si>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</si>
  <si>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</si>
  <si>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</si>
  <si>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</si>
  <si>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</si>
  <si>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</si>
  <si>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</si>
  <si>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</si>
  <si>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</si>
  <si>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</si>
  <si>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</si>
  <si>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</si>
  <si>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</si>
  <si>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</si>
  <si>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</si>
  <si>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</si>
  <si>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</si>
  <si>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</si>
  <si>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</si>
  <si>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</si>
  <si>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</si>
  <si>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</si>
  <si>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</si>
  <si>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</si>
  <si>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</si>
  <si>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</si>
  <si>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</si>
  <si>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</si>
  <si>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</si>
  <si>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</si>
  <si>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</si>
  <si>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</si>
  <si>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</si>
  <si>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</si>
  <si>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</si>
  <si>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</si>
  <si>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</si>
  <si>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</si>
  <si>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</si>
  <si>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</si>
  <si>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</si>
  <si>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</si>
  <si>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</si>
  <si>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</si>
  <si>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</si>
  <si>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</si>
  <si>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</si>
  <si>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</si>
  <si>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</si>
  <si>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</si>
  <si>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</si>
  <si>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</si>
  <si>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</si>
  <si>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</si>
  <si>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</si>
  <si>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</si>
  <si>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</si>
  <si>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</si>
  <si>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</si>
  <si>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</si>
  <si>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</si>
  <si>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</si>
  <si>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</si>
  <si>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</si>
  <si>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</si>
  <si>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</si>
  <si>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</si>
  <si>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</si>
  <si>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</si>
  <si>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</si>
  <si>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</si>
  <si>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</si>
  <si>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</si>
  <si>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</si>
  <si>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</si>
  <si>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</si>
  <si>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</si>
  <si>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</si>
  <si>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</si>
  <si>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</si>
  <si>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</si>
  <si>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</si>
  <si>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</si>
  <si>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</si>
  <si>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</si>
  <si>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</si>
  <si>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</si>
  <si>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</si>
  <si>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</si>
  <si>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</si>
  <si>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</si>
  <si>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</si>
  <si>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</si>
  <si>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</si>
  <si>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</si>
  <si>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</si>
  <si>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</si>
  <si>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</si>
  <si>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</si>
  <si>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</si>
  <si>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</si>
  <si>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</si>
  <si>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</si>
  <si>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</si>
  <si>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</si>
  <si>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</si>
  <si>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</si>
  <si>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</si>
  <si>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</si>
  <si>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</si>
  <si>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</si>
  <si>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</si>
  <si>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</si>
  <si>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</si>
  <si>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</si>
  <si>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</si>
  <si>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</si>
  <si>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</si>
  <si>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</si>
  <si>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</si>
  <si>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</si>
  <si>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</si>
  <si>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</si>
  <si>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</si>
  <si>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</si>
  <si>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</si>
  <si>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</si>
  <si>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</si>
  <si>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</si>
  <si>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</si>
  <si>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</si>
  <si>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</si>
  <si>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</si>
  <si>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</si>
  <si>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</si>
  <si>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</si>
  <si>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</si>
  <si>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</si>
  <si>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</si>
  <si>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</si>
  <si>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</si>
  <si>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</si>
  <si>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</si>
  <si>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</si>
  <si>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</si>
  <si>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</si>
  <si>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</si>
  <si>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</si>
  <si>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</si>
  <si>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</si>
  <si>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</si>
  <si>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</si>
  <si>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</si>
  <si>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</si>
  <si>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</si>
  <si>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</si>
  <si>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</si>
  <si>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</si>
  <si>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</si>
  <si>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</si>
  <si>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</si>
  <si>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</si>
  <si>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</si>
  <si>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</si>
  <si>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</si>
  <si>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</si>
  <si>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</si>
  <si>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</si>
  <si>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</si>
  <si>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</si>
  <si>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</si>
  <si>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</si>
  <si>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</si>
  <si>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</si>
  <si>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</si>
  <si>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</si>
  <si>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</si>
  <si>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</si>
  <si>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</si>
  <si>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</si>
  <si>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</si>
  <si>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</si>
  <si>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</si>
  <si>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</si>
  <si>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</si>
  <si>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</si>
  <si>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</si>
  <si>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</si>
  <si>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</si>
  <si>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</si>
  <si>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</si>
  <si>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</si>
  <si>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</si>
  <si>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</si>
  <si>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</si>
  <si>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</si>
  <si>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</si>
  <si>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</si>
  <si>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</si>
  <si>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</si>
  <si>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</si>
  <si>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</si>
  <si>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</si>
  <si>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</si>
  <si>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</si>
  <si>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</si>
  <si>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</si>
  <si>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</si>
  <si>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</si>
  <si>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</si>
  <si>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</si>
  <si>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</si>
  <si>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</si>
  <si>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</si>
  <si>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</si>
  <si>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</si>
  <si>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</si>
  <si>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</si>
  <si>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</si>
  <si>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</si>
  <si>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</si>
  <si>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</si>
  <si>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</si>
  <si>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</si>
  <si>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</si>
  <si>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</si>
  <si>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</si>
  <si>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</si>
  <si>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</si>
  <si>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</si>
  <si>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</si>
  <si>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</si>
  <si>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</si>
  <si>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</si>
  <si>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</si>
  <si>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</si>
  <si>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</si>
  <si>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</si>
  <si>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</si>
  <si>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</si>
  <si>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</si>
  <si>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</si>
  <si>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</si>
  <si>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</si>
  <si>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</si>
  <si>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</si>
  <si>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</si>
  <si>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</si>
  <si>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</si>
  <si>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</si>
  <si>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</si>
  <si>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</si>
  <si>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</si>
  <si>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</si>
  <si>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</si>
  <si>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</si>
  <si>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</si>
  <si>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</si>
  <si>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</si>
  <si>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</si>
  <si>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</si>
  <si>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</si>
  <si>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</si>
  <si>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</si>
  <si>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</si>
  <si>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</si>
  <si>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</si>
  <si>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</si>
  <si>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</si>
  <si>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</si>
  <si>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</si>
  <si>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</si>
  <si>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</si>
  <si>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</si>
  <si>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</si>
  <si>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</si>
  <si>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</si>
  <si>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</si>
  <si>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</si>
  <si>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</si>
  <si>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</si>
  <si>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</si>
  <si>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</si>
  <si>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</si>
  <si>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</si>
  <si>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</si>
  <si>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</si>
  <si>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</si>
  <si>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</si>
  <si>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</si>
  <si>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</si>
  <si>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</si>
  <si>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</si>
  <si>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</si>
  <si>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</si>
  <si>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</si>
  <si>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</si>
  <si>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</si>
  <si>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</si>
  <si>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</si>
  <si>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</si>
  <si>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</si>
  <si>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</si>
  <si>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</si>
  <si>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</si>
  <si>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</si>
  <si>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</si>
  <si>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</si>
  <si>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</si>
  <si>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</si>
  <si>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</si>
  <si>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</si>
  <si>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</si>
  <si>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</si>
  <si>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</si>
  <si>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</si>
  <si>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</si>
  <si>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</si>
  <si>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</si>
  <si>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</si>
  <si>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</si>
  <si>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</si>
  <si>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</si>
  <si>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</si>
  <si>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</si>
  <si>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</si>
  <si>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</si>
  <si>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</si>
  <si>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</si>
  <si>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</si>
  <si>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</si>
  <si>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</si>
  <si>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</si>
  <si>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</si>
  <si>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</si>
  <si>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</si>
  <si>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</si>
  <si>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</si>
  <si>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</si>
  <si>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</si>
  <si>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</si>
  <si>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</si>
  <si>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</si>
  <si>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</si>
  <si>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</si>
  <si>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</si>
  <si>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</si>
  <si>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</si>
  <si>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</si>
  <si>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</si>
  <si>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</si>
  <si>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</si>
  <si>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</si>
  <si>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</si>
  <si>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</si>
  <si>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</si>
  <si>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</si>
  <si>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</si>
  <si>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</si>
  <si>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</si>
  <si>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</si>
  <si>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</si>
  <si>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</si>
  <si>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</si>
  <si>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</si>
  <si>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</si>
  <si>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</si>
  <si>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</si>
  <si>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</si>
  <si>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</si>
  <si>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</si>
  <si>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</si>
  <si>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</si>
  <si>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</si>
  <si>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</si>
  <si>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</si>
  <si>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</si>
  <si>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</si>
  <si>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</si>
  <si>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</si>
  <si>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</si>
  <si>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</si>
  <si>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</si>
  <si>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</si>
  <si>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</si>
  <si>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</si>
  <si>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</si>
  <si>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</si>
  <si>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</si>
  <si>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</si>
  <si>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</si>
  <si>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</si>
  <si>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</si>
  <si>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</si>
  <si>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</si>
  <si>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</si>
  <si>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</si>
  <si>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</si>
  <si>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</si>
  <si>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</si>
  <si>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</si>
  <si>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</si>
  <si>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</si>
  <si>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</si>
  <si>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</si>
  <si>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</si>
  <si>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</si>
  <si>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</si>
  <si>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</si>
  <si>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</si>
  <si>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</si>
  <si>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</si>
  <si>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</si>
  <si>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</si>
  <si>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</si>
  <si>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</si>
  <si>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</si>
  <si>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</si>
  <si>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</si>
  <si>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</si>
  <si>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</si>
  <si>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</si>
  <si>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</si>
  <si>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</si>
  <si>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</si>
  <si>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</si>
  <si>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</si>
  <si>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</si>
  <si>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</si>
  <si>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</si>
  <si>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</si>
  <si>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</si>
  <si>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</si>
  <si>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</si>
  <si>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</si>
  <si>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</si>
  <si>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</si>
  <si>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</si>
  <si>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</si>
  <si>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</si>
  <si>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</si>
  <si>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</si>
  <si>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</si>
  <si>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</si>
  <si>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</si>
  <si>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</si>
  <si>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</si>
  <si>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</si>
  <si>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</si>
  <si>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</si>
  <si>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</si>
  <si>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</si>
  <si>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</si>
  <si>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</si>
  <si>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</si>
  <si>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</si>
  <si>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</si>
  <si>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</si>
  <si>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</si>
  <si>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</si>
  <si>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</si>
  <si>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</si>
  <si>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</si>
  <si>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</si>
  <si>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</si>
  <si>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</si>
  <si>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</si>
  <si>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</si>
  <si>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</si>
  <si>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</si>
  <si>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</si>
  <si>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</si>
  <si>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</si>
  <si>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</si>
  <si>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</si>
  <si>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</si>
  <si>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</si>
  <si>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</si>
  <si>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</si>
  <si>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</si>
  <si>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</si>
  <si>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</si>
  <si>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</si>
  <si>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</si>
  <si>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</si>
  <si>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</si>
  <si>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</si>
  <si>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</si>
  <si>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</si>
  <si>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</si>
  <si>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</si>
  <si>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</si>
  <si>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</si>
  <si>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</si>
  <si>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</si>
  <si>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</si>
  <si>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</si>
  <si>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</si>
  <si>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</si>
  <si>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</si>
  <si>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</si>
  <si>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</si>
  <si>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</si>
  <si>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</si>
  <si>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</si>
  <si>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</si>
  <si>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</si>
  <si>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</si>
  <si>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</si>
  <si>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</si>
  <si>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</si>
  <si>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</si>
  <si>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</si>
  <si>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</si>
  <si>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</si>
  <si>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</si>
  <si>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</si>
  <si>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</si>
  <si>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</si>
  <si>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</si>
  <si>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</si>
  <si>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</si>
  <si>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</si>
  <si>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</si>
  <si>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</si>
  <si>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</si>
  <si>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</si>
  <si>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</si>
  <si>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</si>
  <si>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</si>
  <si>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</si>
  <si>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</si>
  <si>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</si>
  <si>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</si>
  <si>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</si>
  <si>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</si>
  <si>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</si>
  <si>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</si>
  <si>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</si>
  <si>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</si>
  <si>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</si>
  <si>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</si>
  <si>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</si>
  <si>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</si>
  <si>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</si>
  <si>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</si>
  <si>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</si>
  <si>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</si>
  <si>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</si>
  <si>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</si>
  <si>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</si>
  <si>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</si>
  <si>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</si>
  <si>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</si>
  <si>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</si>
  <si>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</si>
  <si>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</si>
  <si>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</si>
  <si>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</si>
  <si>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</si>
  <si>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</si>
  <si>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</si>
  <si>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</si>
  <si>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</si>
  <si>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</si>
  <si>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</si>
  <si>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</si>
  <si>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</si>
  <si>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</si>
  <si>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</si>
  <si>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</si>
  <si>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</si>
  <si>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</si>
  <si>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</si>
  <si>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</si>
  <si>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</si>
  <si>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</si>
  <si>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</si>
  <si>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</si>
  <si>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</si>
  <si>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</si>
  <si>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</si>
  <si>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</si>
  <si>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</si>
  <si>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</si>
  <si>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</si>
  <si>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</si>
  <si>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</si>
  <si>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</si>
  <si>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</si>
  <si>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</si>
  <si>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</si>
  <si>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</si>
  <si>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</si>
  <si>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</si>
  <si>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</si>
  <si>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</si>
  <si>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</si>
  <si>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</si>
  <si>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</si>
  <si>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</si>
  <si>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</si>
  <si>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</si>
  <si>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</si>
  <si>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</si>
  <si>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</si>
  <si>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</si>
  <si>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</si>
  <si>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</si>
  <si>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</si>
  <si>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</si>
  <si>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</si>
  <si>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</si>
  <si>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</si>
  <si>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</si>
  <si>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</si>
  <si>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</si>
  <si>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</si>
  <si>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</si>
  <si>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</si>
  <si>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</si>
  <si>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</si>
  <si>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</si>
  <si>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</si>
  <si>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</si>
  <si>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</si>
  <si>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</si>
  <si>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</si>
  <si>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</si>
  <si>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</si>
  <si>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</si>
  <si>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</si>
  <si>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</si>
  <si>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</si>
  <si>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</si>
  <si>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</si>
  <si>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</si>
  <si>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</si>
  <si>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</si>
  <si>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</si>
  <si>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</si>
  <si>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</si>
  <si>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</si>
  <si>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</si>
  <si>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</si>
  <si>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</si>
  <si>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</si>
  <si>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</si>
  <si>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</si>
  <si>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</si>
  <si>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</si>
  <si>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</si>
  <si>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</si>
  <si>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</si>
  <si>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</si>
  <si>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</si>
  <si>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</si>
  <si>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</si>
  <si>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</si>
  <si>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</si>
  <si>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</si>
  <si>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</si>
  <si>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</si>
  <si>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</si>
  <si>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</si>
  <si>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</si>
  <si>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</si>
  <si>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</si>
  <si>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</si>
  <si>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</si>
  <si>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</si>
  <si>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</si>
  <si>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</si>
  <si>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</si>
  <si>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</si>
  <si>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</si>
  <si>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</si>
  <si>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</si>
  <si>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</si>
  <si>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</si>
  <si>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</si>
  <si>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</si>
  <si>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</si>
  <si>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</si>
  <si>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</si>
  <si>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</si>
  <si>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</si>
  <si>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</si>
  <si>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</si>
  <si>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</si>
  <si>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</si>
  <si>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</si>
  <si>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</si>
  <si>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</si>
  <si>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</si>
  <si>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</si>
  <si>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</si>
  <si>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</si>
  <si>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</si>
  <si>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</si>
  <si>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</si>
  <si>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</si>
  <si>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</si>
  <si>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</si>
  <si>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</si>
  <si>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</si>
  <si>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</si>
  <si>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</si>
  <si>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</si>
  <si>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</si>
  <si>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</si>
  <si>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</si>
  <si>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</si>
  <si>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</si>
  <si>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</si>
  <si>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</si>
  <si>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</si>
  <si>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</si>
  <si>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</si>
  <si>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</si>
  <si>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</si>
  <si>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</si>
  <si>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</si>
  <si>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</si>
  <si>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</si>
  <si>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</si>
  <si>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</si>
  <si>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</si>
  <si>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</si>
  <si>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</si>
  <si>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</si>
  <si>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</si>
  <si>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</si>
  <si>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</si>
  <si>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</si>
  <si>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</si>
  <si>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</si>
  <si>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</si>
  <si>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</si>
  <si>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</si>
  <si>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</si>
  <si>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</si>
  <si>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</si>
  <si>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</si>
  <si>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</si>
  <si>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</si>
  <si>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</si>
  <si>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</si>
  <si>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</si>
  <si>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</si>
  <si>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</si>
  <si>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</si>
  <si>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</si>
  <si>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</si>
  <si>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</si>
  <si>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</si>
  <si>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</si>
  <si>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</si>
  <si>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</si>
  <si>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</si>
  <si>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</si>
  <si>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</si>
  <si>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</si>
  <si>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</si>
  <si>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</si>
  <si>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</si>
  <si>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</si>
  <si>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</si>
  <si>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</si>
  <si>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</si>
  <si>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</si>
  <si>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</si>
  <si>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</si>
  <si>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</si>
  <si>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</si>
  <si>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</si>
  <si>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</si>
  <si>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</si>
  <si>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</si>
  <si>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</si>
  <si>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</si>
  <si>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</si>
  <si>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</si>
  <si>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</si>
  <si>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</si>
  <si>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</si>
  <si>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</si>
  <si>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</si>
  <si>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</si>
  <si>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</si>
  <si>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</si>
  <si>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</si>
  <si>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</si>
  <si>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</si>
  <si>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</si>
  <si>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</si>
  <si>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</si>
  <si>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</si>
  <si>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</si>
  <si>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</si>
  <si>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</si>
  <si>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</si>
  <si>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</si>
  <si>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</si>
  <si>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</si>
  <si>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</si>
  <si>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</si>
  <si>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</si>
  <si>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</si>
  <si>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</si>
  <si>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</si>
  <si>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</si>
  <si>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</si>
  <si>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</si>
  <si>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</si>
  <si>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</si>
  <si>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</si>
  <si>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</si>
  <si>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</si>
  <si>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</si>
  <si>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</si>
  <si>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</si>
  <si>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</si>
  <si>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</si>
  <si>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</si>
  <si>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</si>
  <si>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</si>
  <si>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</si>
  <si>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</si>
  <si>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</si>
  <si>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</si>
  <si>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</si>
  <si>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</si>
  <si>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</si>
  <si>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</si>
  <si>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</si>
  <si>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</si>
  <si>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</si>
  <si>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</si>
  <si>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</si>
  <si>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</si>
  <si>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</si>
  <si>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</si>
  <si>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</si>
  <si>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</si>
  <si>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</si>
  <si>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</si>
  <si>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</si>
  <si>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</si>
  <si>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</si>
  <si>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</si>
  <si>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</si>
  <si>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</si>
  <si>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</si>
  <si>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</si>
  <si>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</si>
  <si>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</si>
  <si>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</si>
  <si>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</si>
  <si>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</si>
  <si>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</si>
  <si>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</si>
  <si>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</si>
  <si>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</si>
  <si>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</si>
  <si>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</si>
  <si>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</si>
  <si>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</si>
  <si>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</si>
  <si>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</si>
  <si>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</si>
  <si>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</si>
  <si>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</si>
  <si>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</si>
  <si>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</si>
  <si>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</si>
  <si>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</si>
  <si>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</si>
  <si>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</si>
  <si>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</si>
  <si>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</si>
  <si>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</si>
  <si>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</si>
  <si>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</si>
  <si>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</si>
  <si>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</si>
  <si>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</si>
  <si>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</si>
  <si>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</si>
  <si>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</si>
  <si>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</si>
  <si>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</si>
  <si>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</si>
  <si>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</si>
  <si>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</si>
  <si>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</si>
  <si>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</si>
  <si>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</si>
  <si>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</si>
  <si>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</si>
  <si>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</si>
  <si>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</si>
  <si>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</si>
  <si>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</si>
  <si>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</si>
  <si>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</si>
  <si>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</si>
  <si>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</si>
  <si>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</si>
  <si>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</si>
  <si>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</si>
  <si>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</si>
  <si>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</si>
  <si>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</si>
  <si>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</si>
  <si>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</si>
  <si>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</si>
  <si>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</si>
  <si>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</si>
  <si>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</si>
  <si>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</si>
  <si>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</si>
  <si>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</si>
  <si>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</si>
  <si>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</si>
  <si>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</si>
  <si>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</si>
  <si>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</si>
  <si>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</si>
  <si>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</si>
  <si>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</si>
  <si>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</si>
  <si>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</si>
  <si>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</si>
  <si>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</si>
  <si>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</si>
  <si>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</si>
  <si>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</si>
  <si>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</si>
  <si>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</si>
  <si>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</si>
  <si>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</si>
  <si>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</si>
  <si>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</si>
  <si>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</si>
  <si>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</si>
  <si>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</si>
  <si>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</si>
  <si>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</si>
  <si>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</si>
  <si>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</si>
  <si>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</si>
  <si>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</si>
  <si>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</si>
  <si>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</si>
  <si>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</si>
  <si>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</si>
  <si>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</si>
  <si>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</si>
  <si>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</si>
  <si>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</si>
  <si>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</si>
  <si>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</si>
  <si>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</si>
  <si>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</si>
  <si>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</si>
  <si>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</si>
  <si>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</si>
  <si>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</si>
  <si>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</si>
  <si>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</si>
  <si>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</si>
  <si>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</si>
  <si>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</si>
  <si>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</si>
  <si>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</si>
  <si>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</si>
  <si>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</si>
  <si>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</si>
  <si>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</si>
  <si>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</si>
  <si>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</si>
  <si>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</si>
  <si>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</si>
  <si>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</si>
  <si>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</si>
  <si>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</si>
  <si>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</si>
  <si>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</si>
  <si>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</si>
  <si>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</si>
  <si>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</si>
  <si>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</si>
  <si>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</si>
  <si>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</si>
  <si>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</si>
  <si>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</si>
  <si>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</si>
  <si>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</si>
  <si>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</si>
  <si>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</si>
  <si>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</si>
  <si>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</si>
  <si>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</si>
  <si>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</si>
  <si>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</si>
  <si>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</si>
  <si>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</si>
  <si>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</si>
  <si>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</si>
  <si>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</si>
  <si>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</si>
  <si>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</si>
  <si>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</si>
  <si>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</si>
  <si>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</si>
  <si>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</si>
  <si>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</si>
  <si>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</si>
  <si>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</si>
  <si>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</si>
  <si>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</si>
  <si>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</si>
  <si>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</si>
  <si>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</si>
  <si>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</si>
  <si>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</si>
  <si>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</si>
  <si>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</si>
  <si>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</si>
  <si>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</si>
  <si>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</si>
  <si>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</si>
  <si>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</si>
  <si>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</si>
  <si>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</si>
  <si>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</si>
  <si>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</si>
  <si>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</si>
  <si>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</si>
  <si>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</si>
  <si>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</si>
  <si>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</si>
  <si>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</si>
  <si>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</si>
  <si>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</si>
  <si>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</si>
  <si>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</si>
  <si>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</si>
  <si>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</si>
  <si>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</si>
  <si>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</si>
  <si>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</si>
  <si>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</si>
  <si>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</si>
  <si>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</si>
  <si>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</si>
  <si>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</si>
  <si>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</si>
  <si>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</si>
  <si>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</si>
  <si>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</si>
  <si>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</si>
  <si>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</si>
  <si>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</si>
  <si>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</si>
  <si>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</si>
  <si>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</si>
  <si>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</si>
  <si>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</si>
  <si>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</si>
  <si>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</si>
  <si>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</si>
  <si>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</si>
  <si>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</si>
  <si>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</si>
  <si>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</si>
  <si>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</si>
  <si>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</si>
  <si>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</si>
  <si>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</si>
  <si>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</si>
  <si>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</si>
  <si>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</si>
  <si>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</si>
  <si>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</si>
  <si>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</si>
  <si>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</si>
  <si>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</si>
  <si>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</si>
  <si>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</si>
  <si>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</si>
  <si>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</si>
  <si>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</si>
  <si>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</si>
  <si>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</si>
  <si>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</si>
  <si>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</si>
  <si>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</si>
  <si>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</si>
  <si>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</si>
  <si>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</si>
  <si>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</si>
  <si>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</si>
  <si>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</si>
  <si>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</si>
  <si>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</si>
  <si>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</si>
  <si>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</si>
  <si>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</si>
  <si>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</si>
  <si>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</si>
  <si>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</si>
  <si>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</si>
  <si>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</si>
  <si>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</si>
  <si>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</si>
  <si>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</si>
  <si>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</si>
  <si>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</si>
  <si>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</si>
  <si>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</si>
  <si>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</si>
  <si>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</si>
  <si>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</si>
  <si>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</si>
  <si>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</si>
  <si>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</si>
  <si>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</si>
  <si>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</si>
  <si>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</si>
  <si>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</si>
  <si>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</si>
  <si>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</si>
  <si>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</si>
  <si>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</si>
  <si>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</si>
  <si>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</si>
  <si>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</si>
  <si>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</si>
  <si>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</si>
  <si>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</si>
  <si>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</si>
  <si>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</si>
  <si>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</si>
  <si>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</si>
  <si>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</si>
  <si>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</si>
  <si>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</si>
  <si>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</si>
  <si>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</si>
  <si>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</si>
  <si>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</si>
  <si>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</si>
  <si>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</si>
  <si>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</si>
  <si>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</si>
  <si>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</si>
  <si>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</si>
  <si>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</si>
  <si>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</si>
  <si>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</si>
  <si>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</si>
  <si>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</si>
  <si>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</si>
  <si>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</si>
  <si>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</si>
  <si>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</si>
  <si>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</si>
  <si>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</si>
  <si>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</si>
  <si>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</si>
  <si>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</si>
  <si>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</si>
  <si>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</si>
  <si>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</si>
  <si>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</si>
  <si>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</si>
  <si>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</si>
  <si>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</si>
  <si>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</si>
  <si>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</si>
  <si>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</si>
  <si>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</si>
  <si>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</si>
  <si>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</si>
  <si>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</si>
  <si>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</si>
  <si>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</si>
  <si>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</si>
  <si>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</si>
  <si>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</si>
  <si>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</si>
  <si>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</si>
  <si>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</si>
  <si>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</si>
  <si>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</si>
  <si>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</si>
  <si>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</si>
  <si>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</si>
  <si>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</si>
  <si>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</si>
  <si>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</si>
  <si>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</si>
  <si>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</si>
  <si>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</si>
  <si>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</si>
  <si>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</si>
  <si>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</si>
  <si>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</si>
  <si>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</si>
  <si>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</si>
  <si>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</si>
  <si>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</si>
  <si>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</si>
  <si>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</si>
  <si>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</si>
  <si>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</si>
  <si>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</si>
  <si>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</si>
  <si>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</si>
  <si>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</si>
  <si>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</si>
  <si>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</si>
  <si>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</si>
  <si>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</si>
  <si>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</si>
  <si>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</si>
  <si>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</si>
  <si>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</si>
  <si>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</si>
  <si>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</si>
  <si>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</si>
  <si>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</si>
  <si>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</si>
  <si>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</si>
  <si>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</si>
  <si>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</si>
  <si>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</si>
  <si>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</si>
  <si>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</si>
  <si>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</si>
  <si>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</si>
  <si>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</si>
  <si>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</si>
  <si>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</si>
  <si>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</si>
  <si>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</si>
  <si>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</si>
  <si>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</si>
  <si>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</si>
  <si>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</si>
  <si>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</si>
  <si>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</si>
  <si>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</si>
  <si>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</si>
  <si>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</si>
  <si>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</si>
  <si>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</si>
  <si>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</si>
  <si>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</si>
  <si>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</si>
  <si>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</si>
  <si>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</si>
  <si>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</si>
  <si>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</si>
  <si>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</si>
  <si>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</si>
  <si>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</si>
  <si>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</si>
  <si>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</si>
  <si>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</si>
  <si>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</si>
  <si>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</si>
  <si>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</si>
  <si>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</si>
  <si>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</si>
  <si>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</si>
  <si>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</si>
  <si>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</si>
  <si>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</si>
  <si>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</si>
  <si>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</si>
  <si>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</si>
  <si>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</si>
  <si>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</si>
  <si>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</si>
  <si>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</si>
  <si>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</si>
  <si>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</si>
  <si>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</si>
  <si>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</si>
  <si>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</si>
  <si>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</si>
  <si>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</si>
  <si>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</si>
  <si>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</si>
  <si>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</si>
  <si>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</si>
  <si>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</si>
  <si>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</si>
  <si>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</si>
  <si>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</si>
  <si>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</si>
  <si>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</si>
  <si>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</si>
  <si>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</si>
  <si>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</si>
  <si>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</si>
  <si>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</si>
  <si>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</si>
  <si>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</si>
  <si>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</si>
  <si>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</si>
  <si>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</si>
  <si>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</si>
  <si>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</si>
  <si>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</si>
  <si>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</si>
  <si>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</si>
  <si>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</si>
  <si>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</si>
  <si>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</si>
  <si>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</si>
  <si>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</si>
  <si>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</si>
  <si>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</si>
  <si>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</si>
  <si>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</si>
  <si>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</si>
  <si>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</si>
  <si>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</si>
  <si>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</si>
  <si>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</si>
  <si>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</si>
  <si>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</si>
  <si>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</si>
  <si>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</si>
  <si>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</si>
  <si>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</si>
  <si>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</si>
  <si>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</si>
  <si>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</si>
  <si>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</si>
  <si>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</si>
  <si>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</si>
  <si>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</si>
  <si>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</si>
  <si>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</si>
  <si>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</si>
  <si>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</si>
  <si>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</si>
  <si>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</si>
  <si>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</si>
  <si>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</si>
  <si>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</si>
  <si>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</si>
  <si>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</si>
  <si>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</si>
  <si>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</si>
  <si>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</si>
  <si>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</si>
  <si>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</si>
  <si>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</si>
  <si>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</si>
  <si>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</si>
  <si>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</si>
  <si>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</si>
  <si>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</si>
  <si>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</si>
  <si>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</si>
  <si>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</si>
  <si>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</si>
  <si>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</si>
  <si>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</si>
  <si>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</si>
  <si>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</si>
  <si>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</si>
  <si>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</si>
  <si>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</si>
  <si>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</si>
  <si>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</si>
  <si>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</si>
  <si>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</si>
  <si>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</si>
  <si>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</si>
  <si>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</si>
  <si>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</si>
  <si>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</si>
  <si>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</si>
  <si>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</si>
  <si>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</si>
  <si>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</si>
  <si>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</si>
  <si>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</si>
  <si>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</si>
  <si>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</si>
  <si>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</si>
  <si>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</si>
  <si>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</si>
  <si>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</si>
  <si>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</si>
  <si>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</si>
  <si>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</si>
  <si>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</si>
  <si>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</si>
  <si>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</si>
  <si>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</si>
  <si>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</si>
  <si>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</si>
  <si>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</si>
  <si>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</si>
  <si>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</si>
  <si>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</si>
  <si>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</si>
  <si>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</si>
  <si>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</si>
  <si>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</si>
  <si>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</si>
  <si>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</si>
  <si>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</si>
  <si>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</si>
  <si>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</si>
  <si>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</si>
  <si>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</si>
  <si>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</si>
  <si>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</si>
  <si>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</si>
  <si>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</si>
  <si>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</si>
  <si>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</si>
  <si>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</si>
  <si>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</si>
  <si>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</si>
  <si>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</si>
  <si>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</si>
  <si>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</si>
  <si>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</si>
  <si>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</si>
  <si>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</si>
  <si>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</si>
  <si>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</si>
  <si>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</si>
  <si>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</si>
  <si>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</si>
  <si>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</si>
  <si>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</si>
  <si>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</si>
  <si>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</si>
  <si>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</si>
  <si>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</si>
  <si>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</si>
  <si>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</si>
  <si>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</si>
  <si>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</si>
  <si>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</si>
  <si>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</si>
  <si>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</si>
  <si>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</si>
  <si>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</si>
  <si>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</si>
  <si>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</si>
  <si>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</si>
  <si>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</si>
  <si>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</si>
  <si>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</si>
  <si>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</si>
  <si>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</si>
  <si>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</si>
  <si>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</si>
  <si>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</si>
  <si>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</si>
  <si>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</si>
  <si>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</si>
  <si>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</si>
  <si>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</si>
  <si>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</si>
  <si>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</si>
  <si>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</si>
  <si>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</si>
  <si>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</si>
  <si>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</si>
  <si>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</si>
  <si>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</si>
  <si>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</si>
  <si>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</si>
  <si>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</si>
  <si>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</si>
  <si>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</si>
  <si>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</si>
  <si>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</si>
  <si>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</si>
  <si>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</si>
  <si>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</si>
  <si>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</si>
  <si>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</si>
  <si>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</si>
  <si>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</si>
  <si>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</si>
  <si>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</si>
  <si>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</si>
  <si>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</si>
  <si>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</si>
  <si>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</si>
  <si>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</si>
  <si>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</si>
  <si>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</si>
  <si>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</si>
  <si>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</si>
  <si>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</si>
  <si>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</si>
  <si>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</si>
  <si>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</si>
  <si>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</si>
  <si>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</si>
  <si>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</si>
  <si>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</si>
  <si>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</si>
  <si>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</si>
  <si>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</si>
  <si>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</si>
  <si>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</si>
  <si>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</si>
  <si>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</si>
  <si>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</si>
  <si>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</si>
  <si>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</si>
  <si>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</si>
  <si>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</si>
  <si>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</si>
  <si>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</si>
  <si>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</si>
  <si>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</si>
  <si>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</si>
  <si>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</si>
  <si>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</si>
  <si>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</si>
  <si>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</si>
  <si>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</si>
  <si>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</si>
  <si>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</si>
  <si>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</si>
  <si>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</si>
  <si>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</si>
  <si>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</si>
  <si>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</si>
  <si>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</si>
  <si>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</si>
  <si>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</si>
  <si>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</si>
  <si>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</si>
  <si>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</si>
  <si>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</si>
  <si>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</si>
  <si>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</si>
  <si>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</si>
  <si>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</si>
  <si>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</si>
  <si>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</si>
  <si>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</si>
  <si>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</si>
  <si>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</si>
  <si>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</si>
  <si>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</si>
  <si>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</si>
  <si>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</si>
  <si>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</si>
  <si>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</si>
  <si>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</si>
  <si>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</si>
  <si>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</si>
  <si>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</si>
  <si>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</si>
  <si>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</si>
  <si>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</si>
  <si>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</si>
  <si>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</si>
  <si>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</si>
  <si>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</si>
  <si>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</si>
  <si>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</si>
  <si>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</si>
  <si>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</si>
  <si>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</si>
  <si>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</si>
  <si>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</si>
  <si>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</si>
  <si>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</si>
  <si>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</si>
  <si>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</si>
  <si>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</si>
  <si>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</si>
  <si>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</si>
  <si>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</si>
  <si>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</si>
  <si>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</si>
  <si>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</si>
  <si>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</si>
  <si>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</si>
  <si>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</si>
  <si>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</si>
  <si>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</si>
  <si>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</si>
  <si>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</si>
  <si>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</si>
  <si>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</si>
  <si>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</si>
  <si>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</si>
  <si>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</si>
  <si>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</si>
  <si>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</si>
  <si>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</si>
  <si>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</si>
  <si>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</si>
  <si>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</si>
  <si>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</si>
  <si>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</si>
  <si>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</si>
  <si>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</si>
  <si>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</si>
  <si>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</si>
  <si>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</si>
  <si>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</si>
  <si>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</si>
  <si>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</si>
  <si>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</si>
  <si>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</si>
  <si>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</si>
  <si>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</si>
  <si>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</si>
  <si>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</si>
  <si>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</si>
  <si>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</si>
  <si>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</si>
  <si>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</si>
  <si>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</si>
  <si>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</si>
  <si>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</si>
  <si>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</si>
  <si>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</si>
  <si>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</si>
  <si>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</si>
  <si>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</si>
  <si>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</si>
  <si>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</si>
  <si>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</si>
  <si>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</si>
  <si>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</si>
  <si>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</si>
  <si>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</si>
  <si>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</si>
  <si>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</si>
  <si>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</si>
  <si>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</si>
  <si>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</si>
  <si>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</si>
  <si>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</si>
  <si>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</si>
  <si>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</si>
  <si>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</si>
  <si>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</si>
  <si>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</si>
  <si>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</si>
  <si>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</si>
  <si>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</si>
  <si>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</si>
  <si>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</si>
  <si>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</si>
  <si>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</si>
  <si>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</si>
  <si>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</si>
  <si>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</si>
  <si>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</si>
  <si>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</si>
  <si>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</si>
  <si>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</si>
  <si>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</si>
  <si>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</si>
  <si>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</si>
  <si>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</si>
  <si>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</si>
  <si>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</si>
  <si>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</si>
  <si>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</si>
  <si>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</si>
  <si>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</si>
  <si>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</si>
  <si>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</si>
  <si>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</si>
  <si>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</si>
  <si>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</si>
  <si>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</si>
  <si>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</si>
  <si>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</si>
  <si>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</si>
  <si>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</si>
  <si>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</si>
  <si>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</si>
  <si>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</si>
  <si>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</si>
  <si>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</si>
  <si>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</si>
  <si>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</si>
  <si>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</si>
  <si>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</si>
  <si>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</si>
  <si>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</si>
  <si>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</si>
  <si>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</si>
  <si>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</si>
  <si>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</si>
  <si>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</si>
  <si>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</si>
  <si>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</si>
  <si>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</si>
  <si>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</si>
  <si>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</si>
  <si>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</si>
  <si>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</si>
  <si>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</si>
  <si>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</si>
  <si>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</si>
  <si>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</si>
  <si>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</si>
  <si>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</si>
  <si>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</si>
  <si>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</si>
  <si>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</si>
  <si>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</si>
  <si>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</si>
  <si>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</si>
  <si>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</si>
  <si>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</si>
  <si>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</si>
  <si>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</si>
  <si>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</si>
  <si>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</si>
  <si>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</si>
  <si>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</si>
  <si>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</si>
  <si>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</si>
  <si>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</si>
  <si>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</si>
  <si>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</si>
  <si>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</si>
  <si>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</si>
  <si>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</si>
  <si>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</si>
  <si>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</si>
  <si>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</si>
  <si>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</si>
  <si>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</si>
  <si>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</si>
  <si>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</si>
  <si>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</si>
  <si>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</si>
  <si>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</si>
  <si>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</si>
  <si>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</si>
  <si>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</si>
  <si>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</si>
  <si>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</si>
  <si>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</si>
  <si>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</si>
  <si>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</si>
  <si>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</si>
  <si>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</si>
  <si>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</si>
  <si>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</si>
  <si>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</si>
  <si>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</si>
  <si>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</si>
  <si>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</si>
  <si>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</si>
  <si>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</si>
  <si>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</si>
  <si>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</si>
  <si>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</si>
  <si>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</si>
  <si>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</si>
  <si>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</si>
  <si>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</si>
  <si>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</si>
  <si>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</si>
  <si>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</si>
  <si>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</si>
  <si>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</si>
  <si>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</si>
  <si>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</si>
  <si>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</si>
  <si>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</si>
  <si>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</si>
  <si>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</si>
  <si>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</si>
  <si>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</si>
  <si>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</si>
  <si>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</si>
  <si>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</si>
  <si>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</si>
  <si>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</si>
  <si>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</si>
  <si>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</si>
  <si>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</si>
  <si>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</si>
  <si>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</si>
  <si>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</si>
  <si>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</si>
  <si>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</si>
  <si>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</si>
  <si>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</si>
  <si>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</si>
  <si>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</si>
  <si>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</si>
  <si>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</si>
  <si>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</si>
  <si>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</si>
  <si>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</si>
  <si>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</si>
  <si>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</si>
  <si>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</si>
  <si>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</si>
  <si>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</si>
  <si>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</si>
  <si>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</si>
  <si>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</si>
  <si>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</si>
  <si>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</si>
  <si>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</si>
  <si>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</si>
  <si>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</si>
  <si>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</si>
  <si>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</si>
  <si>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</si>
  <si>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</si>
  <si>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</si>
  <si>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</si>
  <si>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</si>
  <si>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</si>
  <si>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</si>
  <si>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</si>
  <si>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</si>
  <si>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</si>
  <si>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</si>
  <si>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</si>
  <si>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</si>
  <si>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</si>
  <si>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</si>
  <si>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</si>
  <si>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</si>
  <si>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</si>
  <si>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</si>
  <si>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</si>
  <si>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</si>
  <si>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</si>
  <si>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</si>
  <si>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</si>
  <si>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</si>
  <si>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</si>
  <si>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</si>
  <si>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</si>
  <si>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</si>
  <si>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</si>
  <si>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</si>
  <si>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</si>
  <si>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</si>
  <si>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</si>
  <si>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</si>
  <si>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</si>
  <si>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</si>
  <si>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</si>
  <si>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</si>
  <si>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</si>
  <si>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</si>
  <si>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</si>
  <si>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</si>
  <si>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</si>
  <si>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</si>
  <si>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</si>
  <si>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</si>
  <si>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</si>
  <si>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</si>
  <si>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</si>
  <si>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</si>
  <si>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</si>
  <si>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</si>
  <si>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</si>
  <si>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</si>
  <si>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</si>
  <si>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</si>
  <si>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</si>
  <si>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</si>
  <si>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</si>
  <si>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</si>
  <si>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</si>
  <si>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</si>
  <si>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</si>
  <si>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</si>
  <si>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</si>
  <si>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</si>
  <si>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</si>
  <si>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</si>
  <si>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</si>
  <si>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</si>
  <si>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</si>
  <si>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</si>
  <si>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</si>
  <si>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</si>
  <si>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</si>
  <si>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</si>
  <si>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</si>
  <si>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</si>
  <si>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</si>
  <si>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</si>
  <si>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</si>
  <si>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</si>
  <si>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</si>
  <si>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</si>
  <si>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</si>
  <si>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</si>
  <si>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</si>
  <si>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</si>
  <si>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</si>
  <si>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</si>
  <si>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</si>
  <si>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</si>
  <si>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</si>
  <si>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</si>
  <si>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</si>
  <si>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</si>
  <si>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</si>
  <si>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</si>
  <si>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</si>
  <si>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</si>
  <si>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</si>
  <si>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</si>
  <si>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</si>
  <si>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</si>
  <si>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</si>
  <si>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</si>
  <si>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</si>
  <si>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</si>
  <si>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</si>
  <si>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</si>
  <si>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</si>
  <si>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</si>
  <si>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</si>
  <si>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</si>
  <si>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</si>
  <si>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</si>
  <si>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</si>
  <si>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</si>
  <si>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</si>
  <si>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</si>
  <si>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</si>
  <si>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</si>
  <si>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</si>
  <si>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</si>
  <si>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</si>
  <si>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</si>
  <si>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</si>
  <si>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</si>
  <si>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</si>
  <si>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</si>
  <si>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</si>
  <si>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</si>
  <si>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</si>
  <si>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</si>
  <si>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</si>
  <si>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</si>
  <si>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</si>
  <si>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</si>
  <si>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</si>
  <si>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</si>
  <si>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</si>
  <si>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</si>
  <si>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</si>
  <si>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</si>
  <si>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</si>
  <si>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</si>
  <si>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</si>
  <si>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</si>
  <si>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</si>
  <si>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</si>
  <si>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</si>
  <si>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</si>
  <si>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</si>
  <si>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</si>
  <si>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</si>
  <si>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</si>
  <si>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</si>
  <si>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</si>
  <si>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</si>
  <si>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</si>
  <si>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</si>
  <si>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</si>
  <si>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</si>
  <si>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</si>
  <si>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</si>
  <si>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</si>
  <si>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</si>
  <si>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</si>
  <si>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</si>
  <si>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</si>
  <si>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</si>
  <si>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</si>
  <si>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</si>
  <si>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</si>
  <si>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</si>
  <si>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</si>
  <si>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</si>
  <si>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</si>
  <si>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</si>
  <si>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</si>
  <si>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</si>
  <si>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</si>
  <si>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</si>
  <si>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</si>
  <si>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</si>
  <si>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</si>
  <si>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</si>
  <si>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</si>
  <si>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</si>
  <si>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</si>
  <si>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</si>
  <si>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</si>
  <si>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</si>
  <si>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</si>
  <si>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</si>
  <si>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</si>
  <si>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</si>
  <si>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</si>
  <si>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</si>
  <si>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</si>
  <si>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</si>
  <si>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</si>
  <si>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</si>
  <si>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</si>
  <si>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</si>
  <si>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</si>
  <si>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</si>
  <si>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</si>
  <si>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</si>
  <si>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</si>
  <si>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</si>
  <si>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</si>
  <si>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</si>
  <si>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</si>
  <si>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</si>
  <si>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</si>
  <si>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</si>
  <si>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</si>
  <si>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</si>
  <si>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</si>
  <si>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</si>
  <si>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</si>
  <si>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</si>
  <si>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</si>
  <si>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</si>
  <si>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</si>
  <si>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</si>
  <si>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</si>
  <si>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</si>
  <si>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</si>
  <si>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</si>
  <si>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</si>
  <si>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</si>
  <si>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</si>
  <si>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</si>
  <si>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</si>
  <si>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</si>
  <si>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</si>
  <si>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</si>
  <si>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</si>
  <si>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</si>
  <si>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</si>
  <si>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</si>
  <si>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</si>
  <si>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</si>
  <si>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</si>
  <si>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</si>
  <si>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</si>
  <si>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</si>
  <si>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</si>
  <si>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</si>
  <si>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</si>
  <si>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</si>
  <si>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</si>
  <si>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</si>
  <si>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</si>
  <si>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</si>
  <si>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</si>
  <si>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</si>
  <si>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</si>
  <si>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</si>
  <si>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</si>
  <si>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</si>
  <si>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</si>
  <si>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</si>
  <si>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</si>
  <si>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</si>
  <si>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</si>
  <si>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</si>
  <si>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</si>
  <si>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</si>
  <si>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</si>
  <si>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</si>
  <si>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</si>
  <si>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</si>
  <si>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</si>
  <si>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</si>
  <si>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</si>
  <si>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</si>
  <si>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</si>
  <si>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</si>
  <si>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</si>
  <si>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</si>
  <si>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</si>
  <si>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</si>
  <si>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</si>
  <si>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</si>
  <si>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</si>
  <si>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</si>
  <si>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</si>
  <si>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</si>
  <si>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</si>
  <si>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</si>
  <si>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</si>
  <si>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</si>
  <si>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</si>
  <si>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</si>
  <si>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</si>
  <si>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</si>
  <si>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</si>
  <si>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</si>
  <si>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</si>
  <si>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</si>
  <si>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</si>
  <si>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</si>
  <si>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</si>
  <si>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</si>
  <si>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</si>
  <si>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</si>
  <si>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</si>
  <si>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</si>
  <si>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</si>
  <si>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</si>
  <si>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</si>
  <si>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</si>
  <si>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</si>
  <si>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</si>
  <si>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</si>
  <si>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</si>
  <si>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</si>
  <si>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</si>
  <si>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</si>
  <si>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</si>
  <si>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</si>
  <si>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</si>
  <si>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</si>
  <si>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</si>
  <si>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</si>
  <si>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</si>
  <si>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</si>
  <si>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</si>
  <si>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</si>
  <si>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</si>
  <si>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</si>
  <si>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</si>
  <si>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</si>
  <si>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</si>
  <si>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</si>
  <si>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</si>
  <si>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</si>
  <si>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</si>
  <si>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</si>
  <si>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</si>
  <si>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</si>
  <si>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</si>
  <si>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</si>
  <si>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</si>
  <si>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</si>
  <si>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</si>
  <si>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</si>
  <si>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</si>
  <si>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</si>
  <si>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</si>
  <si>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</si>
  <si>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</si>
  <si>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</si>
  <si>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</si>
  <si>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</si>
  <si>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</si>
  <si>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</si>
  <si>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</si>
  <si>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</si>
  <si>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</si>
  <si>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</si>
  <si>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</si>
  <si>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</si>
  <si>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</si>
  <si>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</si>
  <si>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</si>
  <si>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</si>
  <si>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</si>
  <si>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</si>
  <si>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</si>
  <si>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</si>
  <si>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</si>
  <si>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</si>
  <si>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</si>
  <si>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</si>
  <si>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</si>
  <si>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</si>
  <si>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</si>
  <si>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</si>
  <si>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</si>
  <si>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</si>
  <si>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</si>
  <si>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</si>
  <si>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</si>
  <si>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</si>
  <si>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</si>
  <si>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</si>
  <si>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</si>
  <si>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</si>
  <si>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</si>
  <si>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</si>
  <si>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</si>
  <si>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</si>
  <si>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</si>
  <si>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</si>
  <si>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</si>
  <si>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</si>
  <si>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</si>
  <si>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</si>
  <si>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</si>
  <si>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</si>
  <si>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</si>
  <si>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</si>
  <si>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</si>
  <si>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</si>
  <si>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</si>
  <si>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</si>
  <si>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</si>
  <si>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</si>
  <si>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</si>
  <si>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</si>
  <si>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</si>
  <si>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</si>
  <si>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</si>
  <si>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</si>
  <si>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</si>
  <si>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</si>
  <si>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</si>
  <si>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</si>
  <si>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</si>
  <si>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</si>
  <si>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</si>
  <si>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</si>
  <si>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</si>
  <si>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</si>
  <si>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</si>
  <si>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</si>
  <si>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</si>
  <si>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</si>
  <si>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</si>
  <si>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</si>
  <si>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</si>
  <si>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</si>
  <si>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</si>
  <si>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</si>
  <si>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</si>
  <si>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</si>
  <si>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</si>
  <si>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</si>
  <si>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</si>
  <si>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</si>
  <si>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</si>
  <si>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</si>
  <si>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</si>
  <si>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</si>
  <si>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</si>
  <si>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</si>
  <si>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</si>
  <si>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</si>
  <si>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</si>
  <si>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</si>
  <si>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</si>
  <si>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</si>
  <si>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</si>
  <si>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</si>
  <si>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</si>
  <si>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</si>
  <si>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</si>
  <si>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</si>
  <si>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</si>
  <si>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</si>
  <si>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</si>
  <si>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</si>
  <si>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</si>
  <si>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</si>
  <si>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</si>
  <si>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</si>
  <si>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</si>
  <si>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</si>
  <si>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</si>
  <si>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</si>
  <si>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</si>
  <si>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</si>
  <si>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</si>
  <si>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</si>
  <si>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</si>
  <si>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</si>
  <si>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</si>
  <si>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</si>
  <si>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</si>
  <si>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</si>
  <si>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</si>
  <si>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</si>
  <si>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</si>
  <si>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</si>
  <si>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</si>
  <si>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</si>
  <si>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</si>
  <si>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</si>
  <si>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</si>
  <si>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</si>
  <si>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</si>
  <si>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</si>
  <si>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</si>
  <si>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</si>
  <si>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</si>
  <si>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</si>
  <si>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</si>
  <si>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</si>
  <si>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</si>
  <si>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</si>
  <si>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</si>
  <si>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</si>
  <si>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</si>
  <si>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</si>
  <si>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</si>
  <si>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</si>
  <si>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</si>
  <si>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</si>
  <si>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</si>
  <si>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</si>
  <si>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</si>
  <si>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</si>
  <si>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</si>
  <si>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</si>
  <si>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</si>
  <si>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</si>
  <si>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</si>
  <si>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</si>
  <si>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</si>
  <si>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</si>
  <si>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</si>
  <si>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</si>
  <si>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</si>
  <si>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</si>
  <si>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</si>
  <si>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</si>
  <si>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</si>
  <si>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</si>
  <si>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</si>
  <si>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</si>
  <si>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</si>
  <si>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</si>
  <si>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</si>
  <si>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</si>
  <si>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</si>
  <si>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</si>
  <si>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</si>
  <si>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</si>
  <si>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</si>
  <si>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</si>
  <si>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</si>
  <si>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</si>
  <si>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</si>
  <si>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</si>
  <si>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</si>
  <si>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</si>
  <si>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</si>
  <si>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</si>
  <si>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</si>
  <si>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</si>
  <si>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</si>
  <si>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</si>
  <si>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</si>
  <si>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</si>
  <si>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</si>
  <si>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</si>
  <si>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</si>
  <si>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</si>
  <si>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</si>
  <si>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</si>
  <si>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</si>
  <si>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</si>
  <si>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</si>
  <si>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</si>
  <si>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</si>
  <si>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</si>
  <si>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</si>
  <si>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</si>
  <si>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</si>
  <si>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</si>
  <si>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</si>
  <si>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</si>
  <si>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</si>
  <si>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</si>
  <si>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</si>
  <si>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</si>
  <si>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</si>
  <si>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</si>
  <si>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</si>
  <si>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</si>
  <si>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</si>
  <si>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</si>
  <si>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</si>
  <si>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</si>
  <si>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</si>
  <si>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</si>
  <si>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</si>
  <si>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</si>
  <si>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</si>
  <si>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</si>
  <si>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</si>
  <si>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</si>
  <si>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</si>
  <si>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</si>
  <si>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</si>
  <si>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</si>
  <si>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</si>
  <si>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</si>
  <si>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</si>
  <si>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</si>
  <si>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</si>
  <si>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</si>
  <si>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</si>
  <si>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</si>
  <si>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</si>
  <si>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</si>
  <si>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</si>
  <si>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</si>
  <si>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</si>
  <si>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</si>
  <si>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</si>
  <si>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</si>
  <si>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</si>
  <si>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</si>
  <si>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</si>
  <si>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</si>
  <si>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</si>
  <si>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</si>
  <si>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</si>
  <si>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</si>
  <si>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</si>
  <si>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</si>
  <si>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</si>
  <si>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</si>
  <si>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</si>
  <si>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</si>
  <si>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</si>
  <si>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</si>
  <si>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</si>
  <si>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</si>
  <si>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</si>
  <si>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</si>
  <si>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</si>
  <si>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</si>
  <si>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</si>
  <si>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</si>
  <si>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</si>
  <si>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</si>
  <si>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</si>
  <si>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</si>
  <si>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</si>
  <si>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</si>
  <si>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</si>
  <si>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</si>
  <si>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</si>
  <si>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</si>
  <si>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</si>
  <si>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</si>
  <si>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</si>
  <si>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</si>
  <si>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</si>
  <si>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</si>
  <si>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</si>
  <si>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</si>
  <si>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</si>
  <si>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</si>
  <si>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</si>
  <si>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</si>
  <si>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</si>
  <si>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</si>
  <si>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</si>
  <si>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</si>
  <si>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</si>
  <si>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</si>
  <si>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</si>
  <si>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</si>
  <si>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</si>
  <si>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</si>
  <si>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</si>
  <si>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</si>
  <si>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</si>
  <si>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</si>
  <si>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</si>
  <si>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</si>
  <si>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</si>
  <si>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</si>
  <si>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</si>
  <si>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</si>
  <si>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</si>
  <si>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</si>
  <si>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</si>
  <si>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</si>
  <si>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</si>
  <si>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</si>
  <si>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</si>
  <si>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</si>
  <si>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</si>
  <si>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</si>
  <si>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</si>
  <si>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</si>
  <si>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</si>
  <si>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</si>
  <si>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</si>
  <si>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</si>
  <si>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</si>
  <si>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</si>
  <si>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</si>
  <si>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</si>
  <si>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</si>
  <si>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</si>
  <si>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</si>
  <si>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</si>
  <si>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</si>
  <si>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</si>
  <si>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</si>
  <si>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</si>
  <si>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</si>
  <si>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</si>
  <si>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</si>
  <si>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</si>
  <si>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</si>
  <si>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</si>
  <si>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</si>
  <si>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</si>
  <si>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</si>
  <si>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</si>
  <si>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</si>
  <si>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</si>
  <si>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</si>
  <si>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</si>
  <si>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</si>
  <si>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</si>
  <si>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</si>
  <si>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</si>
  <si>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</si>
  <si>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</si>
  <si>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</si>
  <si>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</si>
  <si>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</si>
  <si>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</si>
  <si>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</si>
  <si>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</si>
  <si>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</si>
  <si>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</si>
  <si>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</si>
  <si>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</si>
  <si>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</si>
  <si>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</si>
  <si>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</si>
  <si>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</si>
  <si>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</si>
  <si>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</si>
  <si>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</si>
  <si>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</si>
  <si>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</si>
  <si>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</si>
  <si>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</si>
  <si>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</si>
  <si>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</si>
  <si>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</si>
  <si>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</si>
  <si>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</si>
  <si>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</si>
  <si>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</si>
  <si>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</si>
  <si>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</si>
  <si>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</si>
  <si>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</si>
  <si>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</si>
  <si>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</si>
  <si>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</si>
  <si>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</si>
  <si>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</si>
  <si>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</si>
  <si>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</si>
  <si>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</si>
  <si>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</si>
  <si>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</si>
  <si>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</si>
  <si>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</si>
  <si>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</si>
  <si>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</si>
  <si>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</si>
  <si>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</si>
  <si>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</si>
  <si>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</si>
  <si>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</si>
  <si>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</si>
  <si>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</si>
  <si>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</si>
  <si>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</si>
  <si>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</si>
  <si>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</si>
  <si>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</si>
  <si>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</si>
  <si>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</si>
  <si>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</si>
  <si>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</si>
  <si>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</si>
  <si>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</si>
  <si>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</si>
  <si>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</si>
  <si>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</si>
  <si>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</si>
  <si>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</si>
  <si>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</si>
  <si>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</si>
  <si>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</si>
  <si>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</si>
  <si>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</si>
  <si>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</si>
  <si>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</si>
  <si>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</si>
  <si>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</si>
  <si>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</si>
  <si>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</si>
  <si>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</si>
  <si>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</si>
  <si>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</si>
  <si>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</si>
  <si>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</si>
  <si>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</si>
  <si>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</si>
  <si>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</si>
  <si>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</si>
  <si>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</si>
  <si>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</si>
  <si>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</si>
  <si>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</si>
  <si>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</si>
  <si>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</si>
  <si>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</si>
  <si>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</si>
  <si>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</si>
  <si>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</si>
  <si>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</si>
  <si>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</si>
  <si>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</si>
  <si>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</si>
  <si>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</si>
  <si>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</si>
  <si>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</si>
  <si>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</si>
  <si>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</si>
  <si>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</si>
  <si>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</si>
  <si>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</si>
  <si>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</si>
  <si>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</si>
  <si>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</si>
  <si>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</si>
  <si>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</si>
  <si>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</si>
  <si>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</si>
  <si>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</si>
  <si>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</si>
  <si>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</si>
  <si>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</si>
  <si>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</si>
  <si>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</si>
  <si>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</si>
  <si>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</si>
  <si>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</si>
  <si>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</si>
  <si>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</si>
  <si>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</si>
  <si>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</si>
  <si>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</si>
  <si>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</si>
  <si>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</si>
  <si>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</si>
  <si>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</si>
  <si>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</si>
  <si>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</si>
  <si>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</si>
  <si>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</si>
  <si>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</si>
  <si>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</si>
  <si>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</si>
  <si>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</si>
  <si>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</si>
  <si>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</si>
  <si>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</si>
  <si>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</si>
  <si>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</si>
  <si>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</si>
  <si>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</si>
  <si>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</si>
  <si>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</si>
  <si>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</si>
  <si>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</si>
  <si>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</si>
  <si>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</si>
  <si>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</si>
  <si>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</si>
  <si>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</si>
  <si>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</si>
  <si>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</si>
  <si>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</si>
  <si>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</si>
  <si>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</si>
  <si>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</si>
  <si>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</si>
  <si>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</si>
  <si>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</si>
  <si>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</si>
  <si>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</si>
  <si>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</si>
  <si>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</si>
  <si>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</si>
  <si>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</si>
  <si>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</si>
  <si>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</si>
  <si>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</si>
  <si>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</si>
  <si>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</si>
  <si>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</si>
  <si>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</si>
  <si>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</si>
  <si>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</si>
  <si>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</si>
  <si>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</si>
  <si>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</si>
  <si>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</si>
  <si>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</si>
  <si>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</si>
  <si>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</si>
  <si>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</si>
  <si>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</si>
  <si>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</si>
  <si>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</si>
  <si>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</si>
  <si>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</si>
  <si>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</si>
  <si>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</si>
  <si>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</si>
  <si>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</si>
  <si>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</si>
  <si>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</si>
  <si>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</si>
  <si>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</si>
  <si>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</si>
  <si>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</si>
  <si>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</si>
  <si>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</si>
  <si>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</si>
  <si>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</si>
  <si>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</si>
  <si>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</si>
  <si>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</si>
  <si>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</si>
  <si>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</si>
  <si>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</si>
  <si>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</si>
  <si>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</si>
  <si>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</si>
  <si>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</si>
  <si>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</si>
  <si>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</si>
  <si>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</si>
  <si>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</si>
  <si>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</si>
  <si>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</si>
  <si>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</si>
  <si>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</si>
  <si>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</si>
  <si>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</si>
  <si>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</si>
  <si>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</si>
  <si>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</si>
  <si>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</si>
  <si>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</si>
  <si>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</si>
  <si>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</si>
  <si>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</si>
  <si>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</si>
  <si>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</si>
  <si>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</si>
  <si>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</si>
  <si>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</si>
  <si>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</si>
  <si>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</si>
  <si>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</si>
  <si>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</si>
  <si>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</si>
  <si>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</si>
  <si>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</si>
  <si>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</si>
  <si>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</si>
  <si>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</si>
  <si>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</si>
  <si>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</si>
  <si>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</si>
  <si>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</si>
  <si>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</si>
  <si>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</si>
  <si>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</si>
  <si>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</si>
  <si>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</si>
  <si>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</si>
  <si>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</si>
  <si>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</si>
  <si>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</si>
  <si>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</si>
  <si>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</si>
  <si>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</si>
  <si>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</si>
  <si>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</si>
  <si>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</si>
  <si>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</si>
  <si>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</si>
  <si>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</si>
  <si>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</si>
  <si>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</si>
  <si>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</si>
  <si>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</si>
  <si>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</si>
  <si>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</si>
  <si>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</si>
  <si>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</si>
  <si>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</si>
  <si>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</si>
  <si>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</si>
  <si>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</si>
  <si>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</si>
  <si>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</si>
  <si>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</si>
  <si>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</si>
  <si>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</si>
  <si>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</si>
  <si>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</si>
  <si>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</si>
  <si>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</si>
  <si>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</si>
  <si>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</si>
  <si>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</si>
  <si>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</si>
  <si>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</si>
  <si>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</si>
  <si>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</si>
  <si>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</si>
  <si>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</si>
  <si>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</si>
  <si>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</si>
  <si>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</si>
  <si>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</si>
  <si>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</si>
  <si>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</si>
  <si>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</si>
  <si>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</si>
  <si>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</si>
  <si>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</si>
  <si>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</si>
  <si>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</si>
  <si>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</si>
  <si>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</si>
  <si>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</si>
  <si>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</si>
  <si>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</si>
  <si>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</si>
  <si>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</si>
  <si>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</si>
  <si>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</si>
  <si>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</si>
  <si>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</si>
  <si>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</si>
  <si>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</si>
  <si>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</si>
  <si>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</si>
  <si>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</si>
  <si>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</si>
  <si>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</si>
  <si>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</si>
  <si>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</si>
  <si>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</si>
  <si>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</si>
  <si>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</si>
  <si>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</si>
  <si>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</si>
  <si>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</si>
  <si>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</si>
  <si>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</si>
  <si>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</si>
  <si>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</si>
  <si>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</si>
  <si>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</si>
  <si>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</si>
  <si>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</si>
  <si>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</si>
  <si>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</si>
  <si>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</si>
  <si>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</si>
  <si>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</si>
  <si>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</si>
  <si>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</si>
  <si>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</si>
  <si>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</si>
  <si>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</si>
  <si>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</si>
  <si>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</si>
  <si>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</si>
  <si>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</si>
  <si>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</si>
  <si>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</si>
  <si>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</si>
  <si>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</si>
  <si>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</si>
  <si>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</si>
  <si>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</si>
  <si>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</si>
  <si>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</si>
  <si>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</si>
  <si>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</si>
  <si>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</si>
  <si>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</si>
  <si>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</si>
  <si>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</si>
  <si>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</si>
  <si>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</si>
  <si>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</si>
  <si>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</si>
  <si>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</si>
  <si>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</si>
  <si>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</si>
  <si>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</si>
  <si>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</si>
  <si>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</si>
  <si>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</si>
  <si>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</si>
  <si>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</si>
  <si>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</si>
  <si>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</si>
  <si>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</si>
  <si>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</si>
  <si>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</si>
  <si>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</si>
  <si>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</si>
  <si>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</si>
  <si>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</si>
  <si>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</si>
  <si>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</si>
  <si>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</si>
  <si>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</si>
  <si>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</si>
  <si>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</si>
  <si>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</si>
  <si>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</si>
  <si>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</si>
  <si>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</si>
  <si>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</si>
  <si>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</si>
  <si>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</si>
  <si>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</si>
  <si>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</si>
  <si>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</si>
  <si>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</si>
  <si>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</si>
  <si>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</si>
  <si>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</si>
  <si>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</si>
  <si>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</si>
  <si>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</si>
  <si>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</si>
  <si>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</si>
  <si>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</si>
  <si>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</si>
  <si>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</si>
  <si>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</si>
  <si>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</si>
  <si>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</si>
  <si>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</si>
  <si>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</si>
  <si>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</si>
  <si>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</si>
  <si>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</si>
  <si>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</si>
  <si>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</si>
  <si>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</si>
  <si>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</si>
  <si>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</si>
  <si>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</si>
  <si>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</si>
  <si>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</si>
  <si>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</si>
  <si>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</si>
  <si>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</si>
  <si>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</si>
  <si>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</si>
  <si>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</si>
  <si>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</si>
  <si>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</si>
  <si>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</si>
  <si>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</si>
  <si>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</si>
  <si>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</si>
  <si>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</si>
  <si>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</si>
  <si>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</si>
  <si>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</si>
  <si>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</si>
  <si>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</si>
  <si>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</si>
  <si>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</si>
  <si>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</si>
  <si>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</si>
  <si>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</si>
  <si>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</si>
  <si>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</si>
  <si>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</si>
  <si>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</si>
  <si>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</si>
  <si>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</si>
  <si>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</si>
  <si>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</si>
  <si>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</si>
  <si>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</si>
  <si>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</si>
  <si>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</si>
  <si>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</si>
  <si>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</si>
  <si>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</si>
  <si>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</si>
  <si>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</si>
  <si>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</si>
  <si>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</si>
  <si>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</si>
  <si>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</si>
  <si>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</si>
  <si>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</si>
  <si>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</si>
  <si>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</si>
  <si>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</si>
  <si>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</si>
  <si>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</si>
  <si>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</si>
  <si>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</si>
  <si>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</si>
  <si>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</si>
  <si>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</si>
  <si>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</si>
  <si>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</si>
  <si>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</si>
  <si>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</si>
  <si>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</si>
  <si>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</si>
  <si>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</si>
  <si>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</si>
  <si>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</si>
  <si>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</si>
  <si>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</si>
  <si>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</si>
  <si>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</si>
  <si>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</si>
  <si>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</si>
  <si>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</si>
  <si>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</si>
  <si>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</si>
  <si>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</si>
  <si>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</si>
  <si>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</si>
  <si>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</si>
  <si>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</si>
  <si>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</si>
  <si>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</si>
  <si>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</si>
  <si>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</si>
  <si>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</si>
  <si>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</si>
  <si>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</si>
  <si>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</si>
  <si>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</si>
  <si>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</si>
  <si>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</si>
  <si>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</si>
  <si>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</si>
  <si>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</si>
  <si>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</si>
  <si>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</si>
  <si>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</si>
  <si>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</si>
  <si>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</si>
  <si>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</si>
  <si>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</si>
  <si>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</si>
  <si>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</si>
  <si>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</si>
  <si>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</si>
  <si>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</si>
  <si>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</si>
  <si>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</si>
  <si>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</si>
  <si>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</si>
  <si>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</si>
  <si>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</si>
  <si>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</si>
  <si>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</si>
  <si>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</si>
  <si>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</si>
  <si>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</si>
  <si>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</si>
  <si>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</si>
  <si>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</si>
  <si>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</si>
  <si>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</si>
  <si>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</si>
  <si>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</si>
  <si>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</si>
  <si>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</si>
  <si>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</si>
  <si>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</si>
  <si>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</si>
  <si>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</si>
  <si>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</si>
  <si>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</si>
  <si>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</si>
  <si>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</si>
  <si>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</si>
  <si>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</si>
  <si>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</si>
  <si>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</si>
  <si>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</si>
  <si>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</si>
  <si>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</si>
  <si>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</si>
  <si>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</si>
  <si>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</si>
  <si>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</si>
  <si>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</si>
  <si>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</si>
  <si>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</si>
  <si>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</si>
  <si>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</si>
  <si>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</si>
  <si>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</si>
  <si>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</si>
  <si>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</si>
  <si>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</si>
  <si>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</si>
  <si>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</si>
  <si>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</si>
  <si>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</si>
  <si>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</si>
  <si>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</si>
  <si>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</si>
  <si>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</si>
  <si>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</si>
  <si>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</si>
  <si>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</si>
  <si>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</si>
  <si>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</si>
  <si>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</si>
  <si>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</si>
  <si>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</si>
  <si>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</si>
  <si>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</si>
  <si>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</si>
  <si>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</si>
  <si>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</si>
  <si>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</si>
  <si>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</si>
  <si>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</si>
  <si>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</si>
  <si>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</si>
  <si>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</si>
  <si>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</si>
  <si>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</si>
  <si>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</si>
  <si>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</si>
  <si>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</si>
  <si>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</si>
  <si>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</si>
  <si>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</si>
  <si>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</si>
  <si>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</si>
  <si>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</si>
  <si>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</si>
  <si>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</si>
  <si>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</si>
  <si>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</si>
  <si>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</si>
  <si>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</si>
  <si>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</si>
  <si>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</si>
  <si>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</si>
  <si>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</si>
  <si>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</si>
  <si>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</si>
  <si>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</si>
  <si>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</si>
  <si>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</si>
  <si>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</si>
  <si>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</si>
  <si>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</si>
  <si>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</si>
  <si>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</si>
  <si>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</si>
  <si>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</si>
  <si>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</si>
  <si>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</si>
  <si>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</si>
  <si>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</si>
  <si>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</si>
  <si>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</si>
  <si>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</si>
  <si>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</si>
  <si>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</si>
  <si>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</si>
  <si>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</si>
  <si>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</si>
  <si>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</si>
  <si>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</si>
  <si>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</si>
  <si>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</si>
  <si>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</si>
  <si>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</si>
  <si>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</si>
  <si>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</si>
  <si>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</si>
  <si>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</si>
  <si>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</si>
  <si>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</si>
  <si>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</si>
  <si>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</si>
  <si>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</si>
  <si>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</si>
  <si>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</si>
  <si>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</si>
  <si>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</si>
  <si>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</si>
  <si>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</si>
  <si>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</si>
  <si>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</si>
  <si>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</si>
  <si>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</si>
  <si>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</si>
  <si>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</si>
  <si>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</si>
  <si>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</si>
  <si>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</si>
  <si>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</si>
  <si>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</si>
  <si>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</si>
  <si>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</si>
  <si>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</si>
  <si>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</si>
  <si>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</si>
  <si>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</si>
  <si>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</si>
  <si>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</si>
  <si>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</si>
  <si>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</si>
  <si>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</si>
  <si>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</si>
  <si>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</si>
  <si>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</si>
  <si>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</si>
  <si>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</si>
  <si>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</si>
  <si>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</si>
  <si>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</si>
  <si>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</si>
  <si>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</si>
  <si>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</si>
  <si>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</si>
  <si>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</si>
  <si>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</si>
  <si>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</si>
  <si>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</si>
  <si>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</si>
  <si>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</si>
  <si>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</si>
  <si>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</si>
  <si>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</si>
  <si>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</si>
  <si>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</si>
  <si>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</si>
  <si>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</si>
  <si>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</si>
  <si>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</si>
  <si>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</si>
  <si>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</si>
  <si>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</si>
  <si>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</si>
  <si>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</si>
  <si>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</si>
  <si>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</si>
  <si>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</si>
  <si>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</si>
  <si>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</si>
  <si>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</si>
  <si>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</si>
  <si>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</si>
  <si>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</si>
  <si>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</si>
  <si>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</si>
  <si>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</si>
  <si>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</si>
  <si>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</si>
  <si>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</si>
  <si>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</si>
  <si>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</si>
  <si>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</si>
  <si>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</si>
  <si>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</si>
  <si>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</si>
  <si>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</si>
  <si>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</si>
  <si>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</si>
  <si>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</si>
  <si>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</si>
  <si>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</si>
  <si>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</si>
  <si>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</si>
  <si>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</si>
  <si>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</si>
  <si>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</si>
  <si>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</si>
  <si>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</si>
  <si>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</si>
  <si>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</si>
  <si>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</si>
  <si>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</si>
  <si>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</si>
  <si>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</si>
  <si>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</si>
  <si>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</si>
  <si>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</si>
  <si>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</si>
  <si>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</si>
  <si>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</si>
  <si>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</si>
  <si>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</si>
  <si>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</si>
  <si>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</si>
  <si>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</si>
  <si>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</si>
  <si>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</si>
  <si>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</si>
  <si>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</si>
  <si>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</si>
  <si>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</si>
  <si>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</si>
  <si>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</si>
  <si>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</si>
  <si>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</si>
  <si>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</si>
  <si>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</si>
  <si>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</si>
  <si>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</si>
  <si>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</si>
  <si>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</si>
  <si>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</si>
  <si>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</si>
  <si>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</si>
  <si>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</si>
  <si>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</si>
  <si>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</si>
  <si>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</si>
  <si>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</si>
  <si>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</si>
  <si>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</si>
  <si>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</si>
  <si>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</si>
  <si>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</si>
  <si>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</si>
  <si>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</si>
  <si>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</si>
  <si>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</si>
  <si>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</si>
  <si>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</si>
  <si>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</si>
  <si>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</si>
  <si>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</si>
  <si>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</si>
  <si>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</si>
  <si>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</si>
  <si>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</si>
  <si>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</si>
  <si>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</si>
  <si>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</si>
  <si>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</si>
  <si>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</si>
  <si>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</si>
  <si>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</si>
  <si>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</si>
  <si>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</si>
  <si>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</si>
  <si>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</si>
  <si>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</si>
  <si>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</si>
  <si>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</si>
  <si>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</si>
  <si>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</si>
  <si>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</si>
  <si>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</si>
  <si>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</si>
  <si>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</si>
  <si>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</si>
  <si>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</si>
  <si>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</si>
  <si>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</si>
  <si>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</si>
  <si>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</si>
  <si>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</si>
  <si>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</si>
  <si>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</si>
  <si>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</si>
  <si>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</si>
  <si>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</si>
  <si>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</si>
  <si>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</si>
  <si>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</si>
  <si>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</si>
  <si>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</si>
  <si>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</si>
  <si>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</si>
  <si>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</si>
  <si>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</si>
  <si>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</si>
  <si>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</si>
  <si>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</si>
  <si>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</si>
  <si>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</si>
  <si>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</si>
  <si>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</si>
  <si>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</si>
  <si>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</si>
  <si>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</si>
  <si>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</si>
  <si>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</si>
  <si>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</si>
  <si>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</si>
  <si>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</si>
  <si>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</si>
  <si>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</si>
  <si>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</si>
  <si>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</si>
  <si>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</si>
  <si>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</si>
  <si>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</si>
  <si>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</si>
  <si>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</si>
  <si>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</si>
  <si>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</si>
  <si>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</si>
  <si>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</si>
  <si>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</si>
  <si>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</si>
  <si>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</si>
  <si>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</si>
  <si>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</si>
  <si>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</si>
  <si>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</si>
  <si>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</si>
  <si>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</si>
  <si>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</si>
  <si>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</si>
  <si>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</si>
  <si>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</si>
  <si>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</si>
  <si>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</si>
  <si>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</si>
  <si>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</si>
  <si>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</si>
  <si>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</si>
  <si>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</si>
  <si>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</si>
  <si>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</si>
  <si>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</si>
  <si>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</si>
  <si>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</si>
  <si>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</si>
  <si>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</si>
  <si>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</si>
  <si>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</si>
  <si>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</si>
  <si>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</si>
  <si>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</si>
  <si>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</si>
  <si>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</si>
  <si>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</si>
  <si>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</si>
  <si>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</si>
  <si>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</si>
  <si>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</si>
  <si>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</si>
  <si>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</si>
  <si>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</si>
  <si>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</si>
  <si>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</si>
  <si>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</si>
  <si>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</si>
  <si>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</si>
  <si>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</si>
  <si>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</si>
  <si>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</si>
  <si>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</si>
  <si>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</si>
  <si>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</si>
  <si>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</si>
  <si>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</si>
  <si>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</si>
  <si>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</si>
  <si>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</si>
  <si>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</si>
  <si>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</si>
  <si>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</si>
  <si>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</si>
  <si>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</si>
  <si>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</si>
  <si>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</si>
  <si>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</si>
  <si>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</si>
  <si>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</si>
  <si>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</si>
  <si>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</si>
  <si>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</si>
  <si>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</si>
  <si>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</si>
  <si>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</si>
  <si>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</si>
  <si>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</si>
  <si>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</si>
  <si>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</si>
  <si>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</si>
  <si>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</si>
  <si>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</si>
  <si>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</si>
  <si>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</si>
  <si>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</si>
  <si>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</si>
  <si>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</si>
  <si>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</si>
  <si>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</si>
  <si>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</si>
  <si>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</si>
  <si>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</si>
  <si>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</si>
  <si>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</si>
  <si>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</si>
  <si>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</si>
  <si>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</si>
  <si>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</si>
  <si>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</si>
  <si>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</si>
  <si>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</si>
  <si>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</si>
  <si>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</si>
  <si>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</si>
  <si>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</si>
  <si>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</si>
  <si>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</si>
  <si>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</si>
  <si>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</si>
  <si>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</si>
  <si>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</si>
  <si>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</si>
  <si>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</si>
  <si>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</si>
  <si>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</si>
  <si>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</si>
  <si>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</si>
  <si>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</si>
  <si>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</si>
  <si>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</si>
  <si>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</si>
  <si>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</si>
  <si>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</si>
  <si>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</si>
  <si>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</si>
  <si>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</si>
  <si>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</si>
  <si>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</si>
  <si>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</si>
  <si>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</si>
  <si>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</si>
  <si>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</si>
  <si>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</si>
  <si>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</si>
  <si>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</si>
  <si>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</si>
  <si>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</si>
  <si>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</si>
  <si>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</si>
  <si>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</si>
  <si>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</si>
  <si>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</si>
  <si>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</si>
  <si>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</si>
  <si>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</si>
  <si>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</si>
  <si>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</si>
  <si>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</si>
  <si>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</si>
  <si>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</si>
  <si>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</si>
  <si>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</si>
  <si>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</si>
  <si>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</si>
  <si>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</si>
  <si>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</si>
  <si>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</si>
  <si>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</si>
  <si>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</si>
  <si>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</si>
  <si>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</si>
  <si>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</si>
  <si>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</si>
  <si>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</si>
  <si>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</si>
  <si>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</si>
  <si>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</si>
  <si>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</si>
  <si>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</si>
  <si>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</si>
  <si>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</si>
  <si>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</si>
  <si>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</si>
  <si>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</si>
  <si>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</si>
  <si>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</si>
  <si>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</si>
  <si>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</si>
  <si>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</si>
  <si>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</si>
  <si>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</si>
  <si>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</si>
  <si>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</si>
  <si>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</si>
  <si>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</si>
  <si>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</si>
  <si>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</si>
  <si>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</si>
  <si>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</si>
  <si>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</si>
  <si>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</si>
  <si>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</si>
  <si>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</si>
  <si>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</si>
  <si>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</si>
  <si>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</si>
  <si>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</si>
  <si>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</si>
  <si>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</si>
  <si>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</si>
  <si>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</si>
  <si>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</si>
  <si>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</si>
  <si>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</si>
  <si>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</si>
  <si>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</si>
  <si>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</si>
  <si>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</si>
  <si>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</si>
  <si>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</si>
  <si>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</si>
  <si>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</si>
  <si>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</si>
  <si>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</si>
  <si>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</si>
  <si>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</si>
  <si>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</si>
  <si>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</si>
  <si>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</si>
  <si>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</si>
  <si>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</si>
  <si>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</si>
  <si>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</si>
  <si>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</si>
  <si>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</si>
  <si>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</si>
  <si>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</si>
  <si>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</si>
  <si>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</si>
  <si>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</si>
  <si>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</si>
  <si>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</si>
  <si>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</si>
  <si>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</si>
  <si>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</si>
  <si>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</si>
  <si>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</si>
  <si>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</si>
  <si>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</si>
  <si>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</si>
  <si>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</si>
  <si>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</si>
  <si>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</si>
  <si>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</si>
  <si>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</si>
  <si>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</si>
  <si>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</si>
  <si>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</si>
  <si>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</si>
  <si>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</si>
  <si>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</si>
  <si>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</si>
  <si>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</si>
  <si>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</si>
  <si>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</si>
  <si>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</si>
  <si>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</si>
  <si>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</si>
  <si>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</si>
  <si>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</si>
  <si>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</si>
  <si>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</si>
  <si>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</si>
  <si>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</si>
  <si>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</si>
  <si>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</si>
  <si>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</si>
  <si>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</si>
  <si>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</si>
  <si>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</si>
  <si>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</si>
  <si>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</si>
  <si>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</si>
  <si>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</si>
  <si>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</si>
  <si>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</si>
  <si>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</si>
  <si>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</si>
  <si>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</si>
  <si>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</si>
  <si>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</si>
  <si>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</si>
  <si>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</si>
  <si>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</si>
  <si>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</si>
  <si>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</si>
  <si>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</si>
  <si>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</si>
  <si>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</si>
  <si>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</si>
  <si>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</si>
  <si>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</si>
  <si>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</si>
  <si>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</si>
  <si>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</si>
  <si>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</si>
  <si>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</si>
  <si>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</si>
  <si>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</si>
  <si>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</si>
  <si>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</si>
  <si>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</si>
  <si>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</si>
  <si>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</si>
  <si>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</si>
  <si>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</si>
  <si>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</si>
  <si>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</si>
  <si>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</si>
  <si>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</si>
  <si>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</si>
  <si>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</si>
  <si>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</si>
  <si>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</si>
  <si>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</si>
  <si>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</si>
  <si>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</si>
  <si>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</si>
  <si>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</si>
  <si>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</si>
  <si>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</si>
  <si>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</si>
  <si>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</si>
  <si>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</si>
  <si>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</si>
  <si>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</si>
  <si>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</si>
  <si>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</si>
  <si>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</si>
  <si>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</si>
  <si>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</si>
  <si>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</si>
  <si>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</si>
  <si>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</si>
  <si>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</si>
  <si>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</si>
  <si>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</si>
  <si>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</si>
  <si>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</si>
  <si>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</si>
  <si>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</si>
  <si>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</si>
  <si>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</si>
  <si>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</si>
  <si>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</si>
  <si>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</si>
  <si>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</si>
  <si>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</si>
  <si>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</si>
  <si>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</si>
  <si>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</si>
  <si>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</si>
  <si>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</si>
  <si>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</si>
  <si>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</si>
  <si>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</si>
  <si>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</si>
  <si>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</si>
  <si>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</si>
  <si>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</si>
  <si>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</si>
  <si>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</si>
  <si>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</si>
  <si>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</si>
  <si>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</si>
  <si>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</si>
  <si>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</si>
  <si>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</si>
  <si>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</si>
  <si>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</si>
  <si>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</si>
  <si>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</si>
  <si>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</si>
  <si>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</si>
  <si>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</si>
  <si>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</si>
  <si>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</si>
  <si>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</si>
  <si>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</si>
  <si>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</si>
  <si>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</si>
  <si>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</si>
  <si>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</si>
  <si>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</si>
  <si>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</si>
  <si>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</si>
  <si>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</si>
  <si>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</si>
  <si>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</si>
  <si>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</si>
  <si>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</si>
  <si>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</si>
  <si>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</si>
  <si>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</si>
  <si>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</si>
  <si>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</si>
  <si>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</si>
  <si>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</si>
  <si>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</si>
  <si>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</si>
  <si>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</si>
  <si>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</si>
  <si>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</si>
  <si>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</si>
  <si>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</si>
  <si>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</si>
  <si>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</si>
  <si>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</si>
  <si>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</si>
  <si>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</si>
  <si>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</si>
  <si>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</si>
  <si>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</si>
  <si>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</si>
  <si>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</si>
  <si>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</si>
  <si>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</si>
  <si>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</si>
  <si>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</si>
  <si>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</si>
  <si>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</si>
  <si>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</si>
  <si>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</si>
  <si>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</si>
  <si>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</si>
  <si>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</si>
  <si>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</si>
  <si>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</si>
  <si>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</si>
  <si>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</si>
  <si>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</si>
  <si>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</si>
  <si>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</si>
  <si>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</si>
  <si>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</si>
  <si>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</si>
  <si>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</si>
  <si>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</si>
  <si>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</si>
  <si>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</si>
  <si>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</si>
  <si>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</si>
  <si>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</si>
  <si>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</si>
  <si>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</si>
  <si>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</si>
  <si>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</si>
  <si>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</si>
  <si>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</si>
  <si>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</si>
  <si>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</si>
  <si>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</si>
  <si>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</si>
  <si>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</si>
  <si>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</si>
  <si>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</si>
  <si>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</si>
  <si>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</si>
  <si>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</si>
  <si>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</si>
  <si>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</si>
  <si>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</si>
  <si>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</si>
  <si>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</si>
  <si>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</si>
  <si>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</si>
  <si>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</si>
  <si>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</si>
  <si>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</si>
  <si>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</si>
  <si>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</si>
  <si>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</si>
  <si>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</si>
  <si>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</si>
  <si>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</si>
  <si>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</si>
  <si>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</si>
  <si>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</si>
  <si>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</si>
  <si>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</si>
  <si>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</si>
  <si>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</si>
  <si>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</si>
  <si>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</si>
  <si>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</si>
  <si>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</si>
  <si>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</si>
  <si>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</si>
  <si>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</si>
  <si>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</si>
  <si>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</si>
  <si>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</si>
  <si>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</si>
  <si>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</si>
  <si>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</si>
  <si>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</si>
  <si>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</si>
  <si>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</si>
  <si>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</si>
  <si>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</si>
  <si>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</si>
  <si>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</si>
  <si>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</si>
  <si>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</si>
  <si>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</si>
  <si>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</si>
  <si>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</si>
  <si>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</si>
  <si>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</si>
  <si>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</si>
  <si>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</si>
  <si>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</si>
  <si>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</si>
  <si>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</si>
  <si>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</si>
  <si>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</si>
  <si>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</si>
  <si>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</si>
  <si>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</si>
  <si>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</si>
  <si>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</si>
  <si>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</si>
  <si>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</si>
  <si>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</si>
  <si>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</si>
  <si>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</si>
  <si>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</si>
  <si>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</si>
  <si>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</si>
  <si>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</si>
  <si>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</si>
  <si>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</si>
  <si>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</si>
  <si>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</si>
  <si>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</si>
  <si>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</si>
  <si>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</si>
  <si>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</si>
  <si>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</si>
  <si>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</si>
  <si>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</si>
  <si>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</si>
  <si>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</si>
  <si>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</si>
  <si>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</si>
  <si>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</si>
  <si>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</si>
  <si>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</si>
  <si>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</si>
  <si>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</si>
  <si>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</si>
  <si>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</si>
  <si>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</si>
  <si>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</si>
  <si>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</si>
  <si>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</si>
  <si>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</si>
  <si>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</si>
  <si>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</si>
  <si>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</si>
  <si>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</si>
  <si>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</si>
  <si>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</si>
  <si>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</si>
  <si>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</si>
  <si>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</si>
  <si>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</si>
  <si>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</si>
  <si>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</si>
  <si>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</si>
  <si>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</si>
  <si>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</si>
  <si>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</si>
  <si>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</si>
  <si>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</si>
  <si>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</si>
  <si>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</si>
  <si>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</si>
  <si>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</si>
  <si>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</si>
  <si>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</si>
  <si>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</si>
  <si>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</si>
  <si>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</si>
  <si>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</si>
  <si>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</si>
  <si>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</si>
  <si>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</si>
  <si>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</si>
  <si>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</si>
  <si>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</si>
  <si>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</si>
  <si>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</si>
  <si>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</si>
  <si>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</si>
  <si>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</si>
  <si>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</si>
  <si>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</si>
  <si>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</si>
  <si>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</si>
  <si>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</si>
  <si>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</si>
  <si>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</si>
  <si>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</si>
  <si>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</si>
  <si>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</si>
  <si>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</si>
  <si>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</si>
  <si>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</si>
  <si>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</si>
  <si>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</si>
  <si>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</si>
  <si>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</si>
  <si>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</si>
  <si>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</si>
  <si>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</si>
  <si>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</si>
  <si>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</si>
  <si>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</si>
  <si>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</si>
  <si>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</si>
  <si>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</si>
  <si>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</si>
  <si>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</si>
  <si>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</si>
  <si>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</si>
  <si>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</si>
  <si>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</si>
  <si>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</si>
  <si>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</si>
  <si>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</si>
  <si>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</si>
  <si>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</si>
  <si>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</si>
  <si>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</si>
  <si>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</si>
  <si>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</si>
  <si>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</si>
  <si>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</si>
  <si>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</si>
  <si>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</si>
  <si>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</si>
  <si>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</si>
  <si>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</si>
  <si>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</si>
  <si>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</si>
  <si>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</si>
  <si>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</si>
  <si>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</si>
  <si>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</si>
  <si>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</si>
  <si>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</si>
  <si>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</si>
  <si>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</si>
  <si>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</si>
  <si>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</si>
  <si>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</si>
  <si>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</si>
  <si>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</si>
  <si>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</si>
  <si>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</si>
  <si>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</si>
  <si>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</si>
  <si>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</si>
  <si>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</si>
  <si>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</si>
  <si>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</si>
  <si>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</si>
  <si>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</si>
  <si>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</si>
  <si>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</si>
  <si>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</si>
  <si>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</si>
  <si>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</si>
  <si>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</si>
  <si>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</si>
  <si>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</si>
  <si>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</si>
  <si>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</si>
  <si>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</si>
  <si>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</si>
  <si>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</si>
  <si>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</si>
  <si>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</si>
  <si>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</si>
  <si>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</si>
  <si>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</si>
  <si>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</si>
  <si>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</si>
  <si>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</si>
  <si>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</si>
  <si>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</si>
  <si>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</si>
  <si>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</si>
  <si>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</si>
  <si>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</si>
  <si>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</si>
  <si>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</si>
  <si>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</si>
  <si>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</si>
  <si>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</si>
  <si>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</si>
  <si>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</si>
  <si>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</si>
  <si>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</si>
  <si>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</si>
  <si>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</si>
  <si>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</si>
  <si>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</si>
  <si>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</si>
  <si>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</si>
  <si>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</si>
  <si>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</si>
  <si>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</si>
  <si>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</si>
  <si>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</si>
  <si>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</si>
  <si>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</si>
  <si>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</si>
  <si>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</si>
  <si>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</si>
  <si>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</si>
  <si>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</si>
  <si>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</si>
  <si>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</si>
  <si>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</si>
  <si>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</si>
  <si>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</si>
  <si>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</si>
  <si>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</si>
  <si>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</si>
  <si>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</si>
  <si>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</si>
  <si>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</si>
  <si>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</si>
  <si>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</si>
  <si>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</si>
  <si>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</si>
  <si>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</si>
  <si>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</si>
  <si>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</si>
  <si>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</si>
  <si>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</si>
  <si>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</si>
  <si>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</si>
  <si>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</si>
  <si>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</si>
  <si>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</si>
  <si>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</si>
  <si>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</si>
  <si>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</si>
  <si>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</si>
  <si>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</si>
  <si>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</si>
  <si>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</si>
  <si>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</si>
  <si>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</si>
  <si>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</si>
  <si>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</si>
  <si>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</si>
  <si>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</si>
  <si>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</si>
  <si>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</si>
  <si>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</si>
  <si>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</si>
  <si>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</si>
  <si>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</si>
  <si>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</si>
  <si>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</si>
  <si>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</si>
  <si>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</si>
  <si>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</si>
  <si>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</si>
  <si>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</si>
  <si>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</si>
  <si>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</si>
  <si>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</si>
  <si>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</si>
  <si>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</si>
  <si>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</si>
  <si>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</si>
  <si>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</si>
  <si>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</si>
  <si>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</si>
  <si>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</si>
  <si>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</si>
  <si>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</si>
  <si>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</si>
  <si>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</si>
  <si>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</si>
  <si>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</si>
  <si>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</si>
  <si>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</si>
  <si>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</si>
  <si>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</si>
  <si>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</si>
  <si>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</si>
  <si>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</si>
  <si>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</si>
  <si>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</si>
  <si>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</si>
  <si>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</si>
  <si>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</si>
  <si>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</si>
  <si>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</si>
  <si>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</si>
  <si>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</si>
  <si>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</si>
  <si>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</si>
  <si>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</si>
  <si>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</si>
  <si>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</si>
  <si>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</si>
  <si>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</si>
  <si>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</si>
  <si>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</si>
  <si>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</si>
  <si>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</si>
  <si>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</si>
  <si>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</si>
  <si>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</si>
  <si>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</si>
  <si>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</si>
  <si>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</si>
  <si>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</si>
  <si>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</si>
  <si>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</si>
  <si>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</si>
  <si>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</si>
  <si>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</si>
  <si>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</si>
  <si>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</si>
  <si>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</si>
  <si>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</si>
  <si>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</si>
  <si>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</si>
  <si>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</si>
  <si>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</si>
  <si>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</si>
  <si>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</si>
  <si>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</si>
  <si>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</si>
  <si>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</si>
  <si>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</si>
  <si>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</si>
  <si>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</si>
  <si>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</si>
  <si>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</si>
  <si>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</si>
  <si>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</si>
  <si>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</si>
  <si>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</si>
  <si>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</si>
  <si>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</si>
  <si>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</si>
  <si>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</si>
  <si>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</si>
  <si>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</si>
  <si>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</si>
  <si>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</si>
  <si>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</si>
  <si>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</si>
  <si>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</si>
  <si>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</si>
  <si>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</si>
  <si>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</si>
  <si>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</si>
  <si>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</si>
  <si>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</si>
  <si>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</si>
  <si>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</si>
  <si>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</si>
  <si>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</si>
  <si>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</si>
  <si>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</si>
  <si>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</si>
  <si>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</si>
  <si>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</si>
  <si>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</si>
  <si>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</si>
  <si>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</si>
  <si>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</si>
  <si>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</si>
  <si>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</si>
  <si>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</si>
  <si>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</si>
  <si>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</si>
  <si>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</si>
  <si>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</si>
  <si>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</si>
  <si>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</si>
  <si>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</si>
  <si>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</si>
  <si>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</si>
  <si>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</si>
  <si>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</si>
  <si>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</si>
  <si>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</si>
  <si>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</si>
  <si>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</si>
  <si>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</si>
  <si>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</si>
  <si>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</si>
  <si>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</si>
  <si>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</si>
  <si>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</si>
  <si>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</si>
  <si>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</si>
  <si>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</si>
  <si>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</si>
  <si>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</si>
  <si>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</si>
  <si>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</si>
  <si>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</si>
  <si>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</si>
  <si>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</si>
  <si>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</si>
  <si>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</si>
  <si>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</si>
  <si>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</si>
  <si>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</si>
  <si>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</si>
  <si>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</si>
  <si>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</si>
  <si>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</si>
  <si>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</si>
  <si>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</si>
  <si>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</si>
  <si>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</si>
  <si>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</si>
  <si>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</si>
  <si>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</si>
  <si>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</si>
  <si>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</si>
  <si>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</si>
  <si>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</si>
  <si>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</si>
  <si>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</si>
  <si>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</si>
  <si>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</si>
  <si>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</si>
  <si>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</si>
  <si>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</si>
  <si>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</si>
  <si>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</si>
  <si>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</si>
  <si>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</si>
  <si>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</si>
  <si>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</si>
  <si>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</si>
  <si>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</si>
  <si>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</si>
  <si>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</si>
  <si>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</si>
  <si>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</si>
  <si>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</si>
  <si>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</si>
  <si>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</si>
  <si>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</si>
  <si>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</si>
  <si>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</si>
  <si>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</si>
  <si>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</si>
  <si>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</si>
  <si>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</si>
  <si>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</si>
  <si>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</si>
  <si>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</si>
  <si>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</si>
  <si>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</si>
  <si>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</si>
  <si>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</si>
  <si>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</si>
  <si>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</si>
  <si>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</si>
  <si>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</si>
  <si>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</si>
  <si>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</si>
  <si>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</si>
  <si>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</si>
  <si>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</si>
  <si>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</si>
  <si>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</si>
  <si>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</si>
  <si>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</si>
  <si>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</si>
  <si>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</si>
  <si>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</si>
  <si>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</si>
  <si>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</si>
  <si>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</si>
  <si>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</si>
  <si>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</si>
  <si>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</si>
  <si>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</si>
  <si>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</si>
  <si>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</si>
  <si>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</si>
  <si>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</si>
  <si>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</si>
  <si>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</si>
  <si>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</si>
  <si>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</si>
  <si>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</si>
  <si>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</si>
  <si>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</si>
  <si>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</si>
  <si>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</si>
  <si>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</si>
  <si>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</si>
  <si>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</si>
  <si>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</si>
  <si>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</si>
  <si>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</si>
  <si>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</si>
  <si>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</si>
  <si>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</si>
  <si>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</si>
  <si>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</si>
  <si>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</si>
  <si>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</si>
  <si>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</si>
  <si>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</si>
  <si>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</si>
  <si>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</si>
  <si>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</si>
  <si>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</si>
  <si>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</si>
  <si>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</si>
  <si>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</si>
  <si>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</si>
  <si>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</si>
  <si>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</si>
  <si>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</si>
  <si>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</si>
  <si>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</si>
  <si>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</si>
  <si>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</si>
  <si>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</si>
  <si>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</si>
  <si>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</si>
  <si>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</si>
  <si>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</si>
  <si>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</si>
  <si>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</si>
  <si>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</si>
  <si>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</si>
  <si>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</si>
  <si>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</si>
  <si>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</si>
  <si>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</si>
  <si>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</si>
  <si>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</si>
  <si>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</si>
  <si>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</si>
  <si>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</si>
  <si>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</si>
  <si>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</si>
  <si>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</si>
  <si>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</si>
  <si>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</si>
  <si>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</si>
  <si>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</si>
  <si>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</si>
  <si>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</si>
  <si>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</si>
  <si>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</si>
  <si>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</si>
  <si>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</si>
  <si>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</si>
  <si>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</si>
  <si>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</si>
  <si>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</si>
  <si>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</si>
  <si>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</si>
  <si>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</si>
  <si>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</si>
  <si>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</si>
  <si>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</si>
  <si>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</si>
  <si>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</si>
  <si>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</si>
  <si>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</si>
  <si>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</si>
  <si>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</si>
  <si>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</si>
  <si>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</si>
  <si>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</si>
  <si>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</si>
  <si>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</si>
  <si>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</si>
  <si>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</si>
  <si>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</si>
  <si>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</si>
  <si>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</si>
  <si>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</si>
  <si>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</si>
  <si>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</si>
  <si>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</si>
  <si>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</si>
  <si>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</si>
  <si>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</si>
  <si>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</si>
  <si>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</si>
  <si>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</si>
  <si>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</si>
  <si>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</si>
  <si>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</si>
  <si>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</si>
  <si>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</si>
  <si>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</si>
  <si>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</si>
  <si>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</si>
  <si>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</si>
  <si>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</si>
  <si>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</si>
  <si>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</si>
  <si>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</si>
  <si>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</si>
  <si>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</si>
  <si>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</si>
  <si>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</si>
  <si>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</si>
  <si>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</si>
  <si>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</si>
  <si>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</si>
  <si>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</si>
  <si>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</si>
  <si>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</si>
  <si>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</si>
  <si>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</si>
  <si>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</si>
  <si>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</si>
  <si>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</si>
  <si>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</si>
  <si>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</si>
  <si>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</si>
  <si>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</si>
  <si>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</si>
  <si>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</si>
  <si>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</si>
  <si>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</si>
  <si>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</si>
  <si>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</si>
  <si>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</si>
  <si>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</si>
  <si>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</si>
  <si>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</si>
  <si>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</si>
  <si>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</si>
  <si>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</si>
  <si>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</si>
  <si>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</si>
  <si>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</si>
  <si>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</si>
  <si>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</si>
  <si>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</si>
  <si>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</si>
  <si>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</si>
  <si>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</si>
  <si>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</si>
  <si>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</si>
  <si>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</si>
  <si>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</si>
  <si>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</si>
  <si>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</si>
  <si>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</si>
  <si>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</si>
  <si>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</si>
  <si>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</si>
  <si>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</si>
  <si>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</si>
  <si>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</si>
  <si>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</si>
  <si>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</si>
  <si>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</si>
  <si>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</si>
  <si>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</si>
  <si>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</si>
  <si>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</si>
  <si>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</si>
  <si>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</si>
  <si>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</si>
  <si>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</si>
  <si>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</si>
  <si>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</si>
  <si>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</si>
  <si>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</si>
  <si>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</si>
  <si>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</si>
  <si>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</si>
  <si>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</si>
  <si>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</si>
  <si>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</si>
  <si>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</si>
  <si>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</si>
  <si>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</si>
  <si>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</si>
  <si>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</si>
  <si>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</si>
  <si>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</si>
  <si>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</si>
  <si>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</si>
  <si>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</si>
  <si>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</si>
  <si>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</si>
  <si>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</si>
  <si>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</si>
  <si>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</si>
  <si>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</si>
  <si>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</si>
  <si>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</si>
  <si>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</si>
  <si>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</si>
  <si>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</si>
  <si>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</si>
  <si>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</si>
  <si>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</si>
  <si>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</si>
  <si>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</si>
  <si>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</si>
  <si>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</si>
  <si>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</si>
  <si>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</si>
  <si>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</si>
  <si>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</si>
  <si>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</si>
  <si>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</si>
  <si>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</si>
  <si>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</si>
  <si>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</si>
  <si>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</si>
  <si>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</si>
  <si>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</si>
  <si>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</si>
  <si>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</si>
  <si>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</si>
  <si>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</si>
  <si>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</si>
  <si>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</si>
  <si>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</si>
  <si>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</si>
  <si>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</si>
  <si>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</si>
  <si>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</si>
  <si>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</si>
  <si>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</si>
  <si>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</si>
  <si>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</si>
  <si>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</si>
  <si>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</si>
  <si>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</si>
  <si>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</si>
  <si>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</si>
  <si>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</si>
  <si>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</si>
  <si>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</si>
  <si>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</si>
  <si>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</si>
  <si>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</si>
  <si>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</si>
  <si>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</si>
  <si>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</si>
  <si>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</si>
  <si>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</si>
  <si>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</si>
  <si>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</si>
  <si>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</si>
  <si>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</si>
  <si>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</si>
  <si>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</si>
  <si>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</si>
  <si>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</si>
  <si>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</si>
  <si>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</si>
  <si>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</si>
  <si>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</si>
  <si>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</si>
  <si>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</si>
  <si>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</si>
  <si>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</si>
  <si>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</si>
  <si>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</si>
  <si>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</si>
  <si>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</si>
  <si>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</si>
  <si>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</si>
  <si>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</si>
  <si>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</si>
  <si>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</si>
  <si>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</si>
  <si>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</si>
  <si>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</si>
  <si>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</si>
  <si>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</si>
  <si>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</si>
  <si>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</si>
  <si>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</si>
  <si>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</si>
  <si>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</si>
  <si>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</si>
  <si>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</si>
  <si>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</si>
  <si>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</si>
  <si>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</si>
  <si>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</si>
  <si>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</si>
  <si>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</si>
  <si>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</si>
  <si>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</si>
  <si>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</si>
  <si>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</si>
  <si>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</si>
  <si>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</si>
  <si>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</si>
  <si>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</si>
  <si>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</si>
  <si>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</si>
  <si>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</si>
  <si>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</si>
  <si>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</si>
  <si>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</si>
  <si>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</si>
  <si>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</si>
  <si>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</si>
  <si>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</si>
  <si>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</si>
  <si>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</si>
  <si>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</si>
  <si>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</si>
  <si>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</si>
  <si>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</si>
  <si>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</si>
  <si>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</si>
  <si>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</si>
  <si>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</si>
  <si>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</si>
  <si>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</si>
  <si>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</si>
  <si>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</si>
  <si>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</si>
  <si>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</si>
  <si>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</si>
  <si>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</si>
  <si>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</si>
  <si>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</si>
  <si>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</si>
  <si>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</si>
  <si>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</si>
  <si>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</si>
  <si>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</si>
  <si>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</si>
  <si>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</si>
  <si>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</si>
  <si>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</si>
  <si>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</si>
  <si>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</si>
  <si>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</si>
  <si>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</si>
  <si>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</si>
  <si>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</si>
  <si>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</si>
  <si>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</si>
  <si>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</si>
  <si>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</si>
  <si>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</si>
  <si>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</si>
  <si>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</si>
  <si>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</si>
  <si>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</si>
  <si>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</si>
  <si>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</si>
  <si>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</si>
  <si>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</si>
  <si>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</si>
  <si>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</si>
  <si>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</si>
  <si>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</si>
  <si>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</si>
  <si>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</si>
  <si>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</si>
  <si>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</si>
  <si>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</si>
  <si>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</si>
  <si>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</si>
  <si>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</si>
  <si>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</si>
  <si>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</si>
  <si>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</si>
  <si>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</si>
  <si>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</si>
  <si>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</si>
  <si>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</si>
  <si>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</si>
  <si>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</si>
  <si>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</si>
  <si>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</si>
  <si>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</si>
  <si>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</si>
  <si>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</si>
  <si>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</si>
  <si>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</si>
  <si>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</si>
  <si>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</si>
  <si>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</si>
  <si>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</si>
  <si>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</si>
  <si>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</si>
  <si>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</si>
  <si>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</si>
  <si>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</si>
  <si>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</si>
  <si>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</si>
  <si>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</si>
  <si>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</si>
  <si>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</si>
  <si>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</si>
  <si>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</si>
  <si>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</si>
  <si>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</si>
  <si>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</si>
  <si>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</si>
  <si>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</si>
  <si>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</si>
  <si>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</si>
  <si>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</si>
  <si>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</si>
  <si>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</si>
  <si>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</si>
  <si>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</si>
  <si>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</si>
  <si>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</si>
  <si>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</si>
  <si>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</si>
  <si>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</si>
  <si>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</si>
  <si>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</si>
  <si>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</si>
  <si>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</si>
  <si>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</si>
  <si>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</si>
  <si>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</si>
  <si>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</si>
  <si>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</si>
  <si>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</si>
  <si>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</si>
  <si>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</si>
  <si>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</si>
  <si>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</si>
  <si>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</si>
  <si>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</si>
  <si>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</si>
  <si>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</si>
  <si>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</si>
  <si>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</si>
  <si>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</si>
  <si>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</si>
  <si>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</si>
  <si>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</si>
  <si>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</si>
  <si>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</si>
  <si>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</si>
  <si>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</si>
  <si>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</si>
  <si>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</si>
  <si>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</si>
  <si>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</si>
  <si>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</si>
  <si>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</si>
  <si>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</si>
  <si>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</si>
  <si>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</si>
  <si>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</si>
  <si>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</si>
  <si>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</si>
  <si>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</si>
  <si>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</si>
  <si>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</si>
  <si>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</si>
  <si>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</si>
  <si>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</si>
  <si>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</si>
  <si>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</si>
  <si>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</si>
  <si>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</si>
  <si>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</si>
  <si>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</si>
  <si>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</si>
  <si>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</si>
  <si>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</si>
  <si>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</si>
  <si>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</si>
  <si>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</si>
  <si>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</si>
  <si>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</si>
  <si>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</si>
  <si>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</si>
  <si>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</si>
  <si>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</si>
  <si>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</si>
  <si>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</si>
  <si>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</si>
  <si>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</si>
  <si>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</si>
  <si>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</si>
  <si>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</si>
  <si>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</si>
  <si>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</si>
  <si>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</si>
  <si>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</si>
  <si>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</si>
  <si>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</si>
  <si>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</si>
  <si>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</si>
  <si>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</si>
  <si>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</si>
  <si>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</si>
  <si>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</si>
  <si>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</si>
  <si>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</si>
  <si>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</si>
  <si>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</si>
  <si>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</si>
  <si>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</si>
  <si>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</si>
  <si>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</si>
  <si>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</si>
  <si>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</si>
  <si>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</si>
  <si>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</si>
  <si>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</si>
  <si>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</si>
  <si>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</si>
  <si>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</si>
  <si>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</si>
  <si>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</si>
  <si>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</si>
  <si>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</si>
  <si>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</si>
  <si>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</si>
  <si>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</si>
  <si>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</si>
  <si>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</si>
  <si>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</si>
  <si>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</si>
  <si>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</si>
  <si>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</si>
  <si>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</si>
  <si>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</si>
  <si>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</si>
  <si>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</si>
  <si>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</si>
  <si>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</si>
  <si>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</si>
  <si>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</si>
  <si>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</si>
  <si>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</si>
  <si>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</si>
  <si>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</si>
  <si>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</si>
  <si>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</si>
  <si>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</si>
  <si>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</si>
  <si>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</si>
  <si>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</si>
  <si>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</si>
  <si>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</si>
  <si>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</si>
  <si>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</si>
  <si>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</si>
  <si>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</si>
  <si>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</si>
  <si>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</si>
  <si>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</si>
  <si>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</si>
  <si>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</si>
  <si>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</si>
  <si>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</si>
  <si>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</si>
  <si>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</si>
  <si>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</si>
  <si>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</si>
  <si>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</si>
  <si>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</si>
  <si>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</si>
  <si>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</si>
  <si>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</si>
  <si>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</si>
  <si>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</si>
  <si>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</si>
  <si>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</si>
  <si>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</si>
  <si>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</si>
  <si>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</si>
  <si>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</si>
  <si>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</si>
  <si>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</si>
  <si>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</si>
  <si>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</si>
  <si>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</si>
  <si>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</si>
  <si>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</si>
  <si>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</si>
  <si>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</si>
  <si>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</si>
  <si>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</si>
  <si>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</si>
  <si>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</si>
  <si>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</si>
  <si>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</si>
  <si>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</si>
  <si>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</si>
  <si>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</si>
  <si>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</si>
  <si>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</si>
  <si>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</si>
  <si>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</si>
  <si>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</si>
  <si>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</si>
  <si>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</si>
  <si>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</si>
  <si>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</si>
  <si>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</si>
  <si>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</si>
  <si>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</si>
  <si>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</si>
  <si>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</si>
  <si>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</si>
  <si>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</si>
  <si>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</si>
  <si>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</si>
  <si>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</si>
  <si>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</si>
  <si>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</si>
  <si>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</si>
  <si>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</si>
  <si>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</si>
  <si>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</si>
  <si>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</si>
  <si>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</si>
  <si>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</si>
  <si>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</si>
  <si>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</si>
  <si>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</si>
  <si>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</si>
  <si>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</si>
  <si>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</si>
  <si>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</si>
  <si>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</si>
  <si>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</si>
  <si>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</si>
  <si>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</si>
  <si>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</si>
  <si>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</si>
  <si>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</si>
  <si>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</si>
  <si>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</si>
  <si>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</si>
  <si>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</si>
  <si>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</si>
  <si>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</si>
  <si>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</si>
  <si>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</si>
  <si>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</si>
  <si>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</si>
  <si>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</si>
  <si>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</si>
  <si>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</si>
  <si>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</si>
  <si>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</si>
  <si>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</si>
  <si>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</si>
  <si>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</si>
  <si>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</si>
  <si>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</si>
  <si>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</si>
  <si>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</si>
  <si>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</si>
  <si>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</si>
  <si>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</si>
  <si>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</si>
  <si>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</si>
  <si>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</si>
  <si>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</si>
  <si>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</si>
  <si>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</si>
  <si>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</si>
  <si>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</si>
  <si>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</si>
  <si>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</si>
  <si>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</si>
  <si>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</si>
  <si>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</si>
  <si>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</si>
  <si>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</si>
  <si>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</si>
  <si>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</si>
  <si>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</si>
  <si>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</si>
  <si>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</si>
  <si>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</si>
  <si>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</si>
  <si>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</si>
  <si>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</si>
  <si>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</si>
  <si>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</si>
  <si>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</si>
  <si>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</si>
  <si>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</si>
  <si>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</si>
  <si>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</si>
  <si>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</si>
  <si>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</si>
  <si>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</si>
  <si>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</si>
  <si>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</si>
  <si>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</si>
  <si>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</si>
  <si>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</si>
  <si>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</si>
  <si>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</si>
  <si>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</si>
  <si>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</si>
  <si>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</si>
  <si>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</si>
  <si>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</si>
  <si>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</si>
  <si>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</si>
  <si>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</si>
  <si>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</si>
  <si>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</si>
  <si>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</si>
  <si>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</si>
  <si>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</si>
  <si>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</si>
  <si>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</si>
  <si>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</si>
  <si>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</si>
  <si>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</si>
  <si>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</si>
  <si>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</si>
  <si>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</si>
  <si>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</si>
  <si>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</si>
  <si>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</si>
  <si>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</si>
  <si>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</si>
  <si>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</si>
  <si>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</si>
  <si>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</si>
  <si>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</si>
  <si>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</si>
  <si>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</si>
  <si>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</si>
  <si>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</si>
  <si>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</si>
  <si>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</si>
  <si>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</si>
  <si>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</si>
  <si>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</si>
  <si>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</si>
  <si>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</si>
  <si>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</si>
  <si>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</si>
  <si>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</si>
  <si>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</si>
  <si>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</si>
  <si>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</si>
  <si>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</si>
  <si>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</si>
  <si>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</si>
  <si>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</si>
  <si>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</si>
  <si>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</si>
  <si>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</si>
  <si>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</si>
  <si>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</si>
  <si>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</si>
  <si>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</si>
  <si>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</si>
  <si>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</si>
  <si>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</si>
  <si>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</si>
  <si>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</si>
  <si>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</si>
  <si>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</si>
  <si>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</si>
  <si>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</si>
  <si>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</si>
  <si>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</si>
  <si>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</si>
  <si>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</si>
  <si>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</si>
  <si>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</si>
  <si>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</si>
  <si>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</si>
  <si>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</si>
  <si>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</si>
  <si>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</si>
  <si>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</si>
  <si>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</si>
  <si>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</si>
  <si>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</si>
  <si>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</si>
  <si>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</si>
  <si>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</si>
  <si>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</si>
  <si>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</si>
  <si>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</si>
  <si>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</si>
  <si>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</si>
  <si>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</si>
  <si>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</si>
  <si>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</si>
  <si>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</si>
  <si>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</si>
  <si>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</si>
  <si>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</si>
  <si>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</si>
  <si>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</si>
  <si>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</si>
  <si>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</si>
  <si>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</si>
  <si>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</si>
  <si>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</si>
  <si>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</si>
  <si>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</si>
  <si>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</si>
  <si>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</si>
  <si>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</si>
  <si>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</si>
  <si>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</si>
  <si>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</si>
  <si>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</si>
  <si>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</si>
  <si>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</si>
  <si>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</si>
  <si>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</si>
  <si>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</si>
  <si>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</si>
  <si>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</si>
  <si>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</si>
  <si>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</si>
  <si>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</si>
  <si>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</si>
  <si>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</si>
  <si>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</si>
  <si>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</si>
  <si>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</si>
  <si>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</si>
  <si>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</si>
  <si>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</si>
  <si>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</si>
  <si>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</si>
  <si>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</si>
  <si>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</si>
  <si>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</si>
  <si>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</si>
  <si>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</si>
  <si>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</si>
  <si>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</si>
  <si>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</si>
  <si>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</si>
  <si>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</si>
  <si>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</si>
  <si>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</si>
  <si>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</si>
  <si>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</si>
  <si>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</si>
  <si>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</si>
  <si>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</si>
  <si>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</si>
  <si>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</si>
  <si>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</si>
  <si>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</si>
  <si>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</si>
  <si>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</si>
  <si>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</si>
  <si>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</si>
  <si>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</si>
  <si>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</si>
  <si>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</si>
  <si>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</si>
  <si>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</si>
  <si>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</si>
  <si>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</si>
  <si>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</si>
  <si>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</si>
  <si>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</si>
  <si>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</si>
  <si>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</si>
  <si>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</si>
  <si>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</si>
  <si>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</si>
  <si>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</si>
  <si>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</si>
  <si>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</si>
  <si>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</si>
  <si>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</si>
  <si>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</si>
  <si>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</si>
  <si>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</si>
  <si>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</si>
  <si>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</si>
  <si>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</si>
  <si>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</si>
  <si>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</si>
  <si>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</si>
  <si>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</si>
  <si>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</si>
  <si>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</si>
  <si>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</si>
  <si>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</si>
  <si>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</si>
  <si>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</si>
  <si>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</si>
  <si>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</si>
  <si>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</si>
  <si>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</si>
  <si>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</si>
  <si>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</si>
  <si>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</si>
  <si>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</si>
  <si>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</si>
  <si>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</si>
  <si>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</si>
  <si>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</si>
  <si>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</si>
  <si>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</si>
  <si>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</si>
  <si>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</si>
  <si>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</si>
  <si>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</si>
  <si>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</si>
  <si>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</si>
  <si>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</si>
  <si>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</si>
  <si>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</si>
  <si>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</si>
  <si>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</si>
  <si>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</si>
  <si>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</si>
  <si>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</si>
  <si>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</si>
  <si>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</si>
  <si>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</si>
  <si>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</si>
  <si>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</si>
  <si>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</si>
  <si>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</si>
  <si>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</si>
  <si>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</si>
  <si>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</si>
  <si>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</si>
  <si>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</si>
  <si>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</si>
  <si>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</si>
  <si>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</si>
  <si>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</si>
  <si>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</si>
  <si>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</si>
  <si>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</si>
  <si>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</si>
  <si>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</si>
  <si>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</si>
  <si>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</si>
  <si>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</si>
  <si>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</si>
  <si>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</si>
  <si>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</si>
  <si>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</si>
  <si>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</si>
  <si>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</si>
  <si>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</si>
  <si>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</si>
  <si>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</si>
  <si>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</si>
  <si>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</si>
  <si>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</si>
  <si>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</si>
  <si>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</si>
  <si>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</si>
  <si>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</si>
  <si>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</si>
  <si>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</si>
  <si>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</si>
  <si>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</si>
  <si>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</si>
  <si>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</si>
  <si>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</si>
  <si>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</si>
  <si>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</si>
  <si>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</si>
  <si>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</si>
  <si>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</si>
  <si>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</si>
  <si>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</si>
  <si>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</si>
  <si>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</si>
  <si>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</si>
  <si>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</si>
  <si>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</si>
  <si>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</si>
  <si>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</si>
  <si>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</si>
  <si>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</si>
  <si>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</si>
  <si>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</si>
  <si>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</si>
  <si>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</si>
  <si>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</si>
  <si>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</si>
  <si>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</si>
  <si>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</si>
  <si>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</si>
  <si>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</si>
  <si>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</si>
  <si>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</si>
  <si>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</si>
  <si>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</si>
  <si>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</si>
  <si>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</si>
  <si>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</si>
  <si>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</si>
  <si>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</si>
  <si>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</si>
  <si>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</si>
  <si>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</si>
  <si>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</si>
  <si>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</si>
  <si>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</si>
  <si>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</si>
  <si>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</si>
  <si>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</si>
  <si>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</si>
  <si>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</si>
  <si>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</si>
  <si>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</si>
  <si>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</si>
  <si>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</si>
  <si>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</si>
  <si>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</si>
  <si>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</si>
  <si>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</si>
  <si>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</si>
  <si>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</si>
  <si>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</si>
  <si>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</si>
  <si>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</si>
  <si>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</si>
  <si>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</si>
  <si>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</si>
  <si>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</si>
  <si>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</si>
  <si>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</si>
  <si>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</si>
  <si>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</si>
  <si>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</si>
  <si>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</si>
  <si>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</si>
  <si>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</si>
  <si>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</si>
  <si>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</si>
  <si>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</si>
  <si>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</si>
  <si>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</si>
  <si>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</si>
  <si>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</si>
  <si>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</si>
  <si>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</si>
  <si>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</si>
  <si>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</si>
  <si>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</si>
  <si>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</si>
  <si>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</si>
  <si>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</si>
  <si>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</si>
  <si>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</si>
  <si>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</si>
  <si>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</si>
  <si>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</si>
  <si>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</si>
  <si>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</si>
  <si>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</si>
  <si>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</si>
  <si>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</si>
  <si>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</si>
  <si>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</si>
  <si>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</si>
  <si>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</si>
  <si>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</si>
  <si>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</si>
  <si>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</si>
  <si>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</si>
  <si>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</si>
  <si>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</si>
  <si>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</si>
  <si>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</si>
  <si>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</si>
  <si>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</si>
  <si>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</si>
  <si>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</si>
  <si>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</si>
  <si>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</si>
  <si>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</si>
  <si>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</si>
  <si>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</si>
  <si>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</si>
  <si>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</si>
  <si>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</si>
  <si>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</si>
  <si>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</si>
  <si>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</si>
  <si>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</si>
  <si>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</si>
  <si>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</si>
  <si>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</si>
  <si>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</si>
  <si>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</si>
  <si>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</si>
  <si>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</si>
  <si>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</si>
  <si>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</si>
  <si>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</si>
  <si>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</si>
  <si>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</si>
  <si>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</si>
  <si>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</si>
  <si>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</si>
  <si>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</si>
  <si>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</si>
  <si>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</si>
  <si>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</si>
  <si>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</si>
  <si>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</si>
  <si>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</si>
  <si>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</si>
  <si>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</si>
  <si>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</si>
  <si>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</si>
  <si>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</si>
  <si>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</si>
  <si>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</si>
  <si>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</si>
  <si>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</si>
  <si>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</si>
  <si>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</si>
  <si>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</si>
  <si>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</si>
  <si>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</si>
  <si>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</si>
  <si>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</si>
  <si>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</si>
  <si>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</si>
  <si>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</si>
  <si>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</si>
  <si>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</si>
  <si>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</si>
  <si>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</si>
  <si>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</si>
  <si>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</si>
  <si>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</si>
  <si>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</si>
  <si>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</si>
  <si>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</si>
  <si>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</si>
  <si>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</si>
  <si>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</si>
  <si>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</si>
  <si>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</si>
  <si>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</si>
  <si>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</si>
  <si>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</si>
  <si>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</si>
  <si>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</si>
  <si>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</si>
  <si>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</si>
  <si>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</si>
  <si>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</si>
  <si>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</si>
  <si>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</si>
  <si>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</si>
  <si>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</si>
  <si>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</si>
  <si>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</si>
  <si>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</si>
  <si>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</si>
  <si>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</si>
  <si>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</si>
  <si>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</si>
  <si>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</si>
  <si>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</si>
  <si>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</si>
  <si>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</si>
  <si>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</si>
  <si>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</si>
  <si>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</si>
  <si>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</si>
  <si>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</si>
  <si>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</si>
  <si>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</si>
  <si>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</si>
  <si>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</si>
  <si>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</si>
  <si>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</si>
  <si>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</si>
  <si>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</si>
  <si>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</si>
  <si>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</si>
  <si>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</si>
  <si>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</si>
  <si>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</si>
  <si>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</si>
  <si>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</si>
  <si>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</si>
  <si>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</si>
  <si>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</si>
  <si>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</si>
  <si>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</si>
  <si>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</si>
  <si>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</si>
  <si>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</si>
  <si>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</si>
  <si>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</si>
  <si>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</si>
  <si>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</si>
  <si>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</si>
  <si>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</si>
  <si>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</si>
  <si>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</si>
  <si>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</si>
  <si>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</si>
  <si>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</si>
  <si>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</si>
  <si>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</si>
  <si>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</si>
  <si>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</si>
  <si>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</si>
  <si>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</si>
  <si>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</si>
  <si>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</si>
  <si>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</si>
  <si>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</si>
  <si>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</si>
  <si>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</si>
  <si>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</si>
  <si>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</si>
  <si>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</si>
  <si>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</si>
  <si>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</si>
  <si>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</si>
  <si>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</si>
  <si>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</si>
  <si>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</si>
  <si>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</si>
  <si>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</si>
  <si>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</si>
  <si>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</si>
  <si>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</si>
  <si>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</si>
  <si>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</si>
  <si>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</si>
  <si>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</si>
  <si>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</si>
  <si>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</si>
  <si>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</si>
  <si>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</si>
  <si>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</si>
  <si>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</si>
  <si>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</si>
  <si>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</si>
  <si>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</si>
  <si>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</si>
  <si>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</si>
  <si>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</si>
  <si>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</si>
  <si>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</si>
  <si>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</si>
  <si>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</si>
  <si>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</si>
  <si>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</si>
  <si>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</si>
  <si>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</si>
  <si>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</si>
  <si>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</si>
  <si>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</si>
  <si>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</si>
  <si>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</si>
  <si>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</si>
  <si>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</si>
  <si>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</si>
  <si>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</si>
  <si>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</si>
  <si>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</si>
  <si>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</si>
  <si>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</si>
  <si>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</si>
  <si>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</si>
  <si>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</si>
  <si>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</si>
  <si>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</si>
  <si>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</si>
  <si>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</si>
  <si>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</si>
  <si>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</si>
  <si>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</si>
  <si>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</si>
  <si>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</si>
  <si>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</si>
  <si>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</si>
  <si>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</si>
  <si>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</si>
  <si>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</si>
  <si>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</si>
  <si>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</si>
  <si>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</si>
  <si>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</si>
  <si>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</si>
  <si>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</si>
  <si>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</si>
  <si>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</si>
  <si>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</si>
  <si>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</si>
  <si>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</si>
  <si>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</si>
  <si>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</si>
  <si>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</si>
  <si>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</si>
  <si>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</si>
  <si>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</si>
  <si>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</si>
  <si>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</si>
  <si>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</si>
  <si>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</si>
  <si>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</si>
  <si>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</si>
  <si>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</si>
  <si>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</si>
  <si>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</si>
  <si>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</si>
  <si>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</si>
  <si>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</si>
  <si>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</si>
  <si>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</si>
  <si>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</si>
  <si>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</si>
  <si>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</si>
  <si>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</si>
  <si>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</si>
  <si>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</si>
  <si>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</si>
  <si>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</si>
  <si>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</si>
  <si>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</si>
  <si>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</si>
  <si>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</si>
  <si>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</si>
  <si>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</si>
  <si>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</si>
  <si>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</si>
  <si>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</si>
  <si>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</si>
  <si>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</si>
  <si>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</si>
  <si>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</si>
  <si>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</si>
  <si>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</si>
  <si>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</si>
  <si>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</si>
  <si>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</si>
  <si>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</si>
  <si>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</si>
  <si>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</si>
  <si>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</si>
  <si>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</si>
  <si>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</si>
  <si>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</si>
  <si>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</si>
  <si>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</si>
  <si>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</si>
  <si>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</si>
  <si>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</si>
  <si>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</si>
  <si>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</si>
  <si>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</si>
  <si>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</si>
  <si>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</si>
  <si>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</si>
  <si>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</si>
  <si>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</si>
  <si>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</si>
  <si>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</si>
  <si>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</si>
  <si>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</si>
  <si>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</si>
  <si>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</si>
  <si>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</si>
  <si>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</si>
  <si>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</si>
  <si>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</si>
  <si>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</si>
  <si>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</si>
  <si>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</si>
  <si>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</si>
  <si>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</si>
  <si>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</si>
  <si>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</si>
  <si>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</si>
  <si>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</si>
  <si>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</si>
  <si>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</si>
  <si>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</si>
  <si>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</si>
  <si>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</si>
  <si>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</si>
  <si>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</si>
  <si>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</si>
  <si>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</si>
  <si>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</si>
  <si>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</si>
  <si>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</si>
  <si>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</si>
  <si>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</si>
  <si>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</si>
  <si>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</si>
  <si>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</si>
  <si>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</si>
  <si>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</si>
  <si>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</si>
  <si>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</si>
  <si>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</si>
  <si>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</si>
  <si>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</si>
  <si>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</si>
  <si>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</si>
  <si>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</si>
  <si>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</si>
  <si>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</si>
  <si>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</si>
  <si>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</si>
  <si>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</si>
  <si>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</si>
  <si>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</si>
  <si>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</si>
  <si>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</si>
  <si>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</si>
  <si>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</si>
  <si>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</si>
  <si>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</si>
  <si>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</si>
  <si>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</si>
  <si>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</si>
  <si>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</si>
  <si>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</si>
  <si>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</si>
  <si>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</si>
  <si>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</si>
  <si>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</si>
  <si>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</si>
  <si>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</si>
  <si>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</si>
  <si>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</si>
  <si>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</si>
  <si>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</si>
  <si>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</si>
  <si>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</si>
  <si>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</si>
  <si>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</si>
  <si>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</si>
  <si>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</si>
  <si>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</si>
  <si>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</si>
  <si>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</si>
  <si>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</si>
  <si>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</si>
  <si>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</si>
  <si>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</si>
  <si>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</si>
  <si>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</si>
  <si>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</si>
  <si>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</si>
  <si>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</si>
  <si>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</si>
  <si>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</si>
  <si>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</si>
  <si>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</si>
  <si>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</si>
  <si>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</si>
  <si>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</si>
  <si>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</si>
  <si>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</si>
  <si>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</si>
  <si>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</si>
  <si>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</si>
  <si>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</si>
  <si>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</si>
  <si>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</si>
  <si>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</si>
  <si>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</si>
  <si>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</si>
  <si>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</si>
  <si>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</si>
  <si>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</si>
  <si>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</si>
  <si>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</si>
  <si>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</si>
  <si>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</si>
  <si>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</si>
  <si>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</si>
  <si>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</si>
  <si>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</si>
  <si>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</si>
  <si>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</si>
  <si>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</si>
  <si>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</si>
  <si>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</si>
  <si>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</si>
  <si>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</si>
  <si>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</si>
  <si>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</si>
  <si>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</si>
  <si>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</si>
  <si>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</si>
  <si>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</si>
  <si>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</si>
  <si>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</si>
  <si>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</si>
  <si>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</si>
  <si>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</si>
  <si>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</si>
  <si>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</si>
  <si>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</si>
  <si>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</si>
  <si>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</si>
  <si>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</si>
  <si>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</si>
  <si>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</si>
  <si>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</si>
  <si>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</si>
  <si>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</si>
  <si>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</si>
  <si>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</si>
  <si>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</si>
  <si>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</si>
  <si>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</si>
  <si>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</si>
  <si>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</si>
  <si>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</si>
  <si>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</si>
  <si>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</si>
  <si>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</si>
  <si>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</si>
  <si>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</si>
  <si>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</si>
  <si>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</si>
  <si>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</si>
  <si>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</si>
  <si>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</si>
  <si>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</si>
  <si>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</si>
  <si>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</si>
  <si>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</si>
  <si>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</si>
  <si>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</si>
  <si>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</si>
  <si>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</si>
  <si>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</si>
  <si>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</si>
  <si>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</si>
  <si>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</si>
  <si>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</si>
  <si>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</si>
  <si>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</si>
  <si>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</si>
  <si>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</si>
  <si>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</si>
  <si>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</si>
  <si>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</si>
  <si>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</si>
  <si>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</si>
  <si>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</si>
  <si>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</si>
  <si>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</si>
  <si>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</si>
  <si>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</si>
  <si>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</si>
  <si>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</si>
  <si>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</si>
  <si>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</si>
  <si>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</si>
  <si>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</si>
  <si>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</si>
  <si>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</si>
  <si>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</si>
  <si>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</si>
  <si>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</si>
  <si>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</si>
  <si>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</si>
  <si>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</si>
  <si>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</si>
  <si>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</si>
  <si>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</si>
  <si>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</si>
  <si>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</si>
  <si>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</si>
  <si>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</si>
  <si>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</si>
  <si>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</si>
  <si>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</si>
  <si>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</si>
  <si>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</si>
  <si>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</si>
  <si>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</si>
  <si>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</si>
  <si>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</si>
  <si>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</si>
  <si>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</si>
  <si>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</si>
  <si>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</si>
  <si>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</si>
  <si>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</si>
  <si>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</si>
  <si>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</si>
  <si>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</si>
  <si>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</si>
  <si>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</si>
  <si>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</si>
  <si>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</si>
  <si>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</si>
  <si>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</si>
  <si>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</si>
  <si>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</si>
  <si>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</si>
  <si>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</si>
  <si>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</si>
  <si>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</si>
  <si>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</si>
  <si>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</si>
  <si>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</si>
  <si>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</si>
  <si>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</si>
  <si>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</si>
  <si>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</si>
  <si>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</si>
  <si>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</si>
  <si>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</si>
  <si>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</si>
  <si>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</si>
  <si>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</si>
  <si>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</si>
  <si>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</si>
  <si>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</si>
  <si>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</si>
  <si>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</si>
  <si>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</si>
  <si>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</si>
  <si>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</si>
  <si>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</si>
  <si>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</si>
  <si>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</si>
  <si>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</si>
  <si>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</si>
  <si>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</si>
  <si>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</si>
  <si>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</si>
  <si>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</si>
  <si>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</si>
  <si>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</si>
  <si>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</si>
  <si>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</si>
  <si>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</si>
  <si>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</si>
  <si>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</si>
  <si>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</si>
  <si>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</si>
  <si>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</si>
  <si>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</si>
  <si>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</si>
  <si>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</si>
  <si>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</si>
  <si>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</si>
  <si>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</si>
  <si>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</si>
  <si>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</si>
  <si>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</si>
  <si>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</si>
  <si>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</si>
  <si>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</si>
  <si>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</si>
  <si>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</si>
  <si>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</si>
  <si>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</si>
  <si>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</si>
  <si>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</si>
  <si>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</si>
  <si>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</si>
  <si>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</si>
  <si>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</si>
  <si>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</si>
  <si>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</si>
  <si>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</si>
  <si>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</si>
  <si>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</si>
  <si>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</si>
  <si>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</si>
  <si>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</si>
  <si>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</si>
  <si>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</si>
  <si>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</si>
  <si>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</si>
  <si>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</si>
  <si>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</si>
  <si>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</si>
  <si>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</si>
  <si>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</si>
  <si>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</si>
  <si>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</si>
  <si>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</si>
  <si>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</si>
  <si>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</si>
  <si>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</si>
  <si>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</si>
  <si>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</si>
  <si>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</si>
  <si>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</si>
  <si>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</si>
  <si>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</si>
  <si>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</si>
  <si>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</si>
  <si>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</si>
  <si>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</si>
  <si>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</si>
  <si>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</si>
  <si>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</si>
  <si>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</si>
  <si>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</si>
  <si>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</si>
  <si>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</si>
  <si>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</si>
  <si>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</si>
  <si>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</si>
  <si>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</si>
  <si>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</si>
  <si>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</si>
  <si>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</si>
  <si>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</si>
  <si>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</si>
  <si>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</si>
  <si>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</si>
  <si>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</si>
  <si>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</si>
  <si>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</si>
  <si>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</si>
  <si>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</si>
  <si>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</si>
  <si>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</si>
  <si>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</si>
  <si>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</si>
  <si>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</si>
  <si>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</si>
  <si>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</si>
  <si>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</si>
  <si>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</si>
  <si>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</si>
  <si>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</si>
  <si>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</si>
  <si>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</si>
  <si>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</si>
  <si>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</si>
  <si>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</si>
  <si>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</si>
  <si>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</si>
  <si>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</si>
  <si>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</si>
  <si>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</si>
  <si>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</si>
  <si>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</si>
  <si>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</si>
  <si>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</si>
  <si>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</si>
  <si>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</si>
  <si>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</si>
  <si>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</si>
  <si>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</si>
  <si>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</si>
  <si>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</si>
  <si>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</si>
  <si>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</si>
  <si>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</si>
  <si>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</si>
  <si>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</si>
  <si>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</si>
  <si>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</si>
  <si>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</si>
  <si>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</si>
  <si>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</si>
  <si>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</si>
  <si>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</si>
  <si>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</si>
  <si>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</si>
  <si>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</si>
  <si>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</si>
  <si>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</si>
  <si>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</si>
  <si>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</si>
  <si>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</si>
  <si>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</si>
  <si>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</si>
  <si>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</si>
  <si>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</si>
  <si>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</si>
  <si>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</si>
  <si>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</si>
  <si>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</si>
  <si>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</si>
  <si>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</si>
  <si>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</si>
  <si>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</si>
  <si>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</si>
  <si>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</si>
  <si>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</si>
  <si>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</si>
  <si>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</si>
  <si>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</si>
  <si>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</si>
  <si>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</si>
  <si>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</si>
  <si>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</si>
  <si>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</si>
  <si>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</si>
  <si>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</si>
  <si>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</si>
  <si>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</si>
  <si>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</si>
  <si>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</si>
  <si>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</si>
  <si>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</si>
  <si>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</si>
  <si>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</si>
  <si>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</si>
  <si>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</si>
  <si>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</si>
  <si>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</si>
  <si>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</si>
  <si>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</si>
  <si>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</si>
  <si>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</si>
  <si>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</si>
  <si>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</si>
  <si>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</si>
  <si>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</si>
  <si>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</si>
  <si>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</si>
  <si>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</si>
  <si>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</si>
  <si>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</si>
  <si>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</si>
  <si>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</si>
  <si>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</si>
  <si>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</si>
  <si>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</si>
  <si>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</si>
  <si>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</si>
  <si>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</si>
  <si>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</si>
  <si>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</si>
  <si>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</si>
  <si>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</si>
  <si>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</si>
  <si>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</si>
  <si>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</si>
  <si>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</si>
  <si>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</si>
  <si>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</si>
  <si>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</si>
  <si>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</si>
  <si>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</si>
  <si>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</si>
  <si>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</si>
  <si>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</si>
  <si>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</si>
  <si>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</si>
  <si>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</si>
  <si>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</si>
  <si>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</si>
  <si>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</si>
  <si>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</si>
  <si>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</si>
  <si>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</si>
  <si>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</si>
  <si>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</si>
  <si>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</si>
  <si>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</si>
  <si>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</si>
  <si>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</si>
  <si>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</si>
  <si>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</si>
  <si>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</si>
  <si>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</si>
  <si>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</si>
  <si>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</si>
  <si>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</si>
  <si>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</si>
  <si>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</si>
  <si>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</si>
  <si>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</si>
  <si>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</si>
  <si>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</si>
  <si>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</si>
  <si>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</si>
  <si>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</si>
  <si>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</si>
  <si>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</si>
  <si>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</si>
  <si>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</si>
  <si>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</si>
  <si>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</si>
  <si>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</si>
  <si>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</si>
  <si>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</si>
  <si>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</si>
  <si>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</si>
  <si>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</si>
  <si>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</si>
  <si>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</si>
  <si>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</si>
  <si>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</si>
  <si>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</si>
  <si>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</si>
  <si>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</si>
  <si>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</si>
  <si>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</si>
  <si>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</si>
  <si>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</si>
  <si>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</si>
  <si>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</si>
  <si>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</si>
  <si>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</si>
  <si>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</si>
  <si>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</si>
  <si>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</si>
  <si>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</si>
  <si>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</si>
  <si>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</si>
  <si>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</si>
  <si>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</si>
  <si>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</si>
  <si>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</si>
  <si>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</si>
  <si>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</si>
  <si>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</si>
  <si>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</si>
  <si>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</si>
  <si>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</si>
  <si>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</si>
  <si>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</si>
  <si>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</si>
  <si>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</si>
  <si>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</si>
  <si>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</si>
  <si>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</si>
  <si>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</si>
  <si>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</si>
  <si>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</si>
  <si>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</si>
  <si>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</si>
  <si>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</si>
  <si>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</si>
  <si>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</si>
  <si>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</si>
  <si>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</si>
  <si>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</si>
  <si>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</si>
  <si>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</si>
  <si>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</si>
  <si>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</si>
  <si>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</si>
  <si>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</si>
  <si>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</si>
  <si>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</si>
  <si>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</si>
  <si>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</si>
  <si>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</si>
  <si>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</si>
  <si>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</si>
  <si>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</si>
  <si>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</si>
  <si>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</si>
  <si>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</si>
  <si>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</si>
  <si>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</si>
  <si>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</si>
  <si>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</si>
  <si>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</si>
  <si>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</si>
  <si>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</si>
  <si>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</si>
  <si>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</si>
  <si>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</si>
  <si>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</si>
  <si>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</si>
  <si>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</si>
  <si>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</si>
  <si>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</si>
  <si>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</si>
  <si>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</si>
  <si>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</si>
  <si>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</si>
  <si>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</si>
  <si>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</si>
  <si>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</si>
  <si>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</si>
  <si>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</si>
  <si>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</si>
  <si>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</si>
  <si>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</si>
  <si>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</si>
  <si>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</si>
  <si>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</si>
  <si>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</si>
  <si>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</si>
  <si>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</si>
  <si>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</si>
  <si>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</si>
  <si>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</si>
  <si>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</si>
  <si>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</si>
  <si>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</si>
  <si>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</si>
  <si>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</si>
  <si>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</si>
  <si>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</si>
  <si>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</si>
  <si>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</si>
  <si>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</si>
  <si>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</si>
  <si>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</si>
  <si>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</si>
  <si>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</si>
  <si>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</si>
  <si>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</si>
  <si>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</si>
  <si>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</si>
  <si>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</si>
  <si>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</si>
  <si>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</si>
  <si>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</si>
  <si>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</si>
  <si>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</si>
  <si>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</si>
  <si>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</si>
  <si>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</si>
  <si>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</si>
  <si>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</si>
  <si>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</si>
  <si>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</si>
  <si>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</si>
  <si>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</si>
  <si>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</si>
  <si>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</si>
  <si>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</si>
  <si>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</si>
  <si>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</si>
  <si>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</si>
  <si>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</si>
  <si>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</si>
  <si>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</si>
  <si>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</si>
  <si>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</si>
  <si>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</si>
  <si>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</si>
  <si>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</si>
  <si>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</si>
  <si>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</si>
  <si>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</si>
  <si>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</si>
  <si>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</si>
  <si>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</si>
  <si>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</si>
  <si>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</si>
  <si>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</si>
  <si>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</si>
  <si>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</si>
  <si>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</si>
  <si>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</si>
  <si>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</si>
  <si>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</si>
  <si>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</si>
  <si>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</si>
  <si>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</si>
  <si>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</si>
  <si>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</si>
  <si>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</si>
  <si>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</si>
  <si>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</si>
  <si>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</si>
  <si>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</si>
  <si>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</si>
  <si>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</si>
  <si>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</si>
  <si>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</si>
  <si>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</si>
  <si>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</si>
  <si>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</si>
  <si>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</si>
  <si>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</si>
  <si>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</si>
  <si>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</si>
  <si>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</si>
  <si>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</si>
  <si>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</si>
  <si>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</si>
  <si>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</si>
  <si>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</si>
  <si>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</si>
  <si>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</si>
  <si>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</si>
  <si>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</si>
  <si>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</si>
  <si>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</si>
  <si>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</si>
  <si>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</si>
  <si>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</si>
  <si>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</si>
  <si>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</si>
  <si>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</si>
  <si>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</si>
  <si>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</si>
  <si>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</si>
  <si>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</si>
  <si>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</si>
  <si>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</si>
  <si>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</si>
  <si>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</si>
  <si>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</si>
  <si>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</si>
  <si>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</si>
  <si>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</si>
  <si>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</si>
  <si>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</si>
  <si>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</si>
  <si>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</si>
  <si>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</si>
  <si>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</si>
  <si>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</si>
  <si>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</si>
  <si>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</si>
  <si>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</si>
  <si>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</si>
  <si>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</si>
  <si>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</si>
  <si>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</si>
  <si>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</si>
  <si>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</si>
  <si>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</si>
  <si>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</si>
  <si>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</si>
  <si>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</si>
  <si>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</si>
  <si>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</si>
  <si>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</si>
  <si>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</si>
  <si>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</si>
  <si>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</si>
  <si>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</si>
  <si>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</si>
  <si>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</si>
  <si>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</si>
  <si>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</si>
  <si>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</si>
  <si>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</si>
  <si>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</si>
  <si>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</si>
  <si>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</si>
  <si>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</si>
  <si>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</si>
  <si>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</si>
  <si>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</si>
  <si>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</si>
  <si>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</si>
  <si>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</si>
  <si>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</si>
  <si>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</si>
  <si>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</si>
  <si>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</si>
  <si>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</si>
  <si>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</si>
  <si>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</si>
  <si>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</si>
  <si>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</si>
  <si>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</si>
  <si>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</si>
  <si>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</si>
  <si>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</si>
  <si>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</si>
  <si>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</si>
  <si>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</si>
  <si>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</si>
  <si>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</si>
  <si>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</si>
  <si>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</si>
  <si>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</si>
  <si>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</si>
  <si>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</si>
  <si>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</si>
  <si>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</si>
  <si>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</si>
  <si>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</si>
  <si>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</si>
  <si>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</si>
  <si>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</si>
  <si>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</si>
  <si>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</si>
  <si>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</si>
  <si>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</si>
  <si>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</si>
  <si>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</si>
  <si>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</si>
  <si>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</si>
  <si>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</si>
  <si>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</si>
  <si>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</si>
  <si>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</si>
  <si>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</si>
  <si>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</si>
  <si>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</si>
  <si>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</si>
  <si>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</si>
  <si>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</si>
  <si>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</si>
  <si>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</si>
  <si>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</si>
  <si>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</si>
  <si>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</si>
  <si>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</si>
  <si>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</si>
  <si>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</si>
  <si>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</si>
  <si>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</si>
  <si>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</si>
  <si>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</si>
  <si>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</si>
  <si>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</si>
  <si>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</si>
  <si>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</si>
  <si>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</si>
  <si>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</si>
  <si>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</si>
  <si>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</si>
  <si>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</si>
  <si>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</si>
  <si>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</si>
  <si>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</si>
  <si>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</si>
  <si>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</si>
  <si>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</si>
  <si>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</si>
  <si>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</si>
  <si>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</si>
  <si>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</si>
  <si>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</si>
  <si>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</si>
  <si>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</si>
  <si>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</si>
  <si>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</si>
  <si>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</si>
  <si>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</si>
  <si>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</si>
  <si>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</si>
  <si>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</si>
  <si>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</si>
  <si>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</si>
  <si>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</si>
  <si>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</si>
  <si>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</si>
  <si>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</si>
  <si>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</si>
  <si>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</si>
  <si>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</si>
  <si>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</si>
  <si>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</si>
  <si>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</si>
  <si>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</si>
  <si>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</si>
  <si>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</si>
  <si>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</si>
  <si>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</si>
  <si>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</si>
  <si>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</si>
  <si>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</si>
  <si>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</si>
  <si>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</si>
  <si>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</si>
  <si>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</si>
  <si>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</si>
  <si>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</si>
  <si>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</si>
  <si>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</si>
  <si>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</si>
  <si>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</si>
  <si>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</si>
  <si>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</si>
  <si>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</si>
  <si>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</si>
  <si>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</si>
  <si>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</si>
  <si>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</si>
  <si>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</si>
  <si>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</si>
  <si>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</si>
  <si>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</si>
  <si>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</si>
  <si>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</si>
  <si>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</si>
  <si>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</si>
  <si>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</si>
  <si>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</si>
  <si>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</si>
  <si>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</si>
  <si>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</si>
  <si>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</si>
  <si>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</si>
  <si>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</si>
  <si>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</si>
  <si>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</si>
  <si>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</si>
  <si>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</si>
  <si>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</si>
  <si>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</si>
  <si>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</si>
  <si>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</si>
  <si>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</si>
  <si>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</si>
  <si>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</si>
  <si>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</si>
  <si>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</si>
  <si>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</si>
  <si>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</si>
  <si>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</si>
  <si>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</si>
  <si>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</si>
  <si>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</si>
  <si>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</si>
  <si>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</si>
  <si>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</si>
  <si>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</si>
  <si>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</si>
  <si>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</si>
  <si>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</si>
  <si>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</si>
  <si>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</si>
  <si>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</si>
  <si>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</si>
  <si>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</si>
  <si>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</si>
  <si>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</si>
  <si>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</si>
  <si>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</si>
  <si>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</si>
  <si>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</si>
  <si>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</si>
  <si>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</si>
  <si>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</si>
  <si>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</si>
  <si>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</si>
  <si>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</si>
  <si>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</si>
  <si>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</si>
  <si>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</si>
  <si>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</si>
  <si>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</si>
  <si>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</si>
  <si>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</si>
  <si>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</si>
  <si>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</si>
  <si>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</si>
  <si>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</si>
  <si>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</si>
  <si>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</si>
  <si>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</si>
  <si>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</si>
  <si>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</si>
  <si>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</si>
  <si>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</si>
  <si>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</si>
  <si>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</si>
  <si>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</si>
  <si>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</si>
  <si>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</si>
  <si>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</si>
  <si>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</si>
  <si>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</si>
  <si>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</si>
  <si>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</si>
  <si>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</si>
  <si>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</si>
  <si>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</si>
  <si>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</si>
  <si>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</si>
  <si>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</si>
  <si>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</si>
  <si>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</si>
  <si>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</si>
  <si>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</si>
  <si>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</si>
  <si>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</si>
  <si>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</si>
  <si>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</si>
  <si>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</si>
  <si>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</si>
  <si>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</si>
  <si>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</si>
  <si>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</si>
  <si>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</si>
  <si>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</si>
  <si>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</si>
  <si>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</si>
  <si>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</si>
  <si>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</si>
  <si>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</si>
  <si>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</si>
  <si>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</si>
  <si>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</si>
  <si>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</si>
  <si>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</si>
  <si>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</si>
  <si>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</si>
  <si>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</si>
  <si>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</si>
  <si>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</si>
  <si>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</si>
  <si>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</si>
  <si>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</si>
  <si>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</si>
  <si>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</si>
  <si>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</si>
  <si>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</si>
  <si>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</si>
  <si>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</si>
  <si>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</si>
  <si>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</si>
  <si>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</si>
  <si>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</si>
  <si>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</si>
  <si>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</si>
  <si>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</si>
  <si>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</si>
  <si>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</si>
  <si>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</si>
  <si>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</si>
  <si>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</si>
  <si>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</si>
  <si>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</si>
  <si>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</si>
  <si>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</si>
  <si>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</si>
  <si>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</si>
  <si>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</si>
  <si>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</si>
  <si>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</si>
  <si>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</si>
  <si>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</si>
  <si>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</si>
  <si>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</si>
  <si>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</si>
  <si>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</si>
  <si>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</si>
  <si>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</si>
  <si>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</si>
  <si>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</si>
  <si>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</si>
  <si>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</si>
  <si>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</si>
  <si>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</si>
  <si>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</si>
  <si>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</si>
  <si>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</si>
  <si>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</si>
  <si>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</si>
  <si>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</si>
  <si>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</si>
  <si>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</si>
  <si>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</si>
  <si>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</si>
  <si>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</si>
  <si>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</si>
  <si>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</si>
  <si>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</si>
  <si>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</si>
  <si>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</si>
  <si>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</si>
  <si>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</si>
  <si>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</si>
  <si>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</si>
  <si>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</si>
  <si>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</si>
  <si>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</si>
  <si>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</si>
  <si>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</si>
  <si>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</si>
  <si>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</si>
  <si>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</si>
  <si>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</si>
  <si>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</si>
  <si>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</si>
  <si>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</si>
  <si>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</si>
  <si>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</si>
  <si>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</si>
  <si>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</si>
  <si>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</si>
  <si>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</si>
  <si>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</si>
  <si>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</si>
  <si>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</si>
  <si>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</si>
  <si>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</si>
  <si>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</si>
  <si>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</si>
  <si>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</si>
  <si>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</si>
  <si>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</si>
  <si>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</si>
  <si>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</si>
  <si>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</si>
  <si>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</si>
  <si>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</si>
  <si>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</si>
  <si>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</si>
  <si>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</si>
  <si>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</si>
  <si>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</si>
  <si>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</si>
  <si>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</si>
  <si>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</si>
  <si>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</si>
  <si>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</si>
  <si>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</si>
  <si>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</si>
  <si>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</si>
  <si>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</si>
  <si>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</si>
  <si>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</si>
  <si>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</si>
  <si>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</si>
  <si>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</si>
  <si>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</si>
  <si>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</si>
  <si>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</si>
  <si>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</si>
  <si>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</si>
  <si>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</si>
  <si>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</si>
  <si>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</si>
  <si>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</si>
  <si>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</si>
  <si>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</si>
  <si>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</si>
  <si>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</si>
  <si>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</si>
  <si>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</si>
  <si>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</si>
  <si>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</si>
  <si>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</si>
  <si>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</si>
  <si>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</si>
  <si>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</si>
  <si>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</si>
  <si>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</si>
  <si>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</si>
  <si>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</si>
  <si>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</si>
  <si>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</si>
  <si>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</si>
  <si>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</si>
  <si>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</si>
  <si>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</si>
  <si>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</si>
  <si>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</si>
  <si>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</si>
  <si>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</si>
  <si>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</si>
  <si>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</si>
  <si>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</si>
  <si>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</si>
  <si>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</si>
  <si>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</si>
  <si>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</si>
  <si>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</si>
  <si>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</si>
  <si>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</si>
  <si>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</si>
  <si>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</si>
  <si>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</si>
  <si>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</si>
  <si>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</si>
  <si>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</si>
  <si>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</si>
  <si>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</si>
  <si>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</si>
  <si>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</si>
  <si>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</si>
  <si>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</si>
  <si>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</si>
  <si>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</si>
  <si>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</si>
  <si>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</si>
  <si>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</si>
  <si>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</si>
  <si>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</si>
  <si>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</si>
  <si>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</si>
  <si>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</si>
  <si>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</si>
  <si>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</si>
  <si>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</si>
  <si>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</si>
  <si>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</si>
  <si>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</si>
  <si>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</si>
  <si>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</si>
  <si>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</si>
  <si>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</si>
  <si>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</si>
  <si>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</si>
  <si>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</si>
  <si>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</si>
  <si>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</si>
  <si>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</si>
  <si>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</si>
  <si>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</si>
  <si>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</si>
  <si>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</si>
  <si>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</si>
  <si>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</si>
  <si>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</si>
  <si>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</si>
  <si>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</si>
  <si>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</si>
  <si>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</si>
  <si>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</si>
  <si>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</si>
  <si>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</si>
  <si>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</si>
  <si>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</si>
  <si>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</si>
  <si>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</si>
  <si>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</si>
  <si>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</si>
  <si>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</si>
  <si>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</si>
  <si>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</si>
  <si>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</si>
  <si>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</si>
  <si>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</si>
  <si>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</si>
  <si>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</si>
  <si>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</si>
  <si>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</si>
  <si>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</si>
  <si>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</si>
  <si>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</si>
  <si>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</si>
  <si>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</si>
  <si>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</si>
  <si>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</si>
  <si>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</si>
  <si>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</si>
  <si>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</si>
  <si>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</si>
  <si>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</si>
  <si>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</si>
  <si>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</si>
  <si>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</si>
  <si>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</si>
  <si>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</si>
  <si>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</si>
  <si>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</si>
  <si>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</si>
  <si>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</si>
  <si>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</si>
  <si>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</si>
  <si>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</si>
  <si>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</si>
  <si>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</si>
  <si>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</si>
  <si>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</si>
  <si>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</si>
  <si>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</si>
  <si>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</si>
  <si>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</si>
  <si>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</si>
  <si>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</si>
  <si>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</si>
  <si>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</si>
  <si>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</si>
  <si>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</si>
  <si>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</si>
  <si>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</si>
  <si>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</si>
  <si>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</si>
  <si>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</si>
  <si>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</si>
  <si>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</si>
  <si>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</si>
  <si>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</si>
  <si>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</si>
  <si>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</si>
  <si>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</si>
  <si>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</si>
  <si>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</si>
  <si>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</si>
  <si>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</si>
  <si>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</si>
  <si>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</si>
  <si>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</si>
  <si>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</si>
  <si>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</si>
  <si>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</si>
  <si>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</si>
  <si>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</si>
  <si>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</si>
  <si>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</si>
  <si>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</si>
  <si>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</si>
  <si>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</si>
  <si>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</si>
  <si>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</si>
  <si>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</si>
  <si>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</si>
  <si>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</si>
  <si>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</si>
  <si>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</si>
  <si>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</si>
  <si>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</si>
  <si>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</si>
  <si>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</si>
  <si>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</si>
  <si>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</si>
  <si>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</si>
  <si>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</si>
  <si>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</si>
  <si>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</si>
  <si>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</si>
  <si>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</si>
  <si>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</si>
  <si>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</si>
  <si>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</si>
  <si>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</si>
  <si>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</si>
  <si>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</si>
  <si>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</si>
  <si>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</si>
  <si>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</si>
  <si>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</si>
  <si>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</si>
  <si>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</si>
  <si>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</si>
  <si>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</si>
  <si>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</si>
  <si>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</si>
  <si>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</si>
  <si>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</si>
  <si>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</si>
  <si>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</si>
  <si>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</si>
  <si>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</si>
  <si>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</si>
  <si>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</si>
  <si>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</si>
  <si>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</si>
  <si>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</si>
  <si>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</si>
  <si>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</si>
  <si>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</si>
  <si>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</si>
  <si>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</si>
  <si>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</si>
  <si>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</si>
  <si>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</si>
  <si>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</si>
  <si>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</si>
  <si>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</si>
  <si>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</si>
  <si>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</si>
  <si>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</si>
  <si>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</si>
  <si>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</si>
  <si>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</si>
  <si>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</si>
  <si>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</si>
  <si>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</si>
  <si>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</si>
  <si>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</si>
  <si>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</si>
  <si>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</si>
  <si>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</si>
  <si>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</si>
  <si>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</si>
  <si>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</si>
  <si>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</si>
  <si>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</si>
  <si>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</si>
  <si>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</si>
  <si>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</si>
  <si>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</si>
  <si>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</si>
  <si>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</si>
  <si>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</si>
  <si>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</si>
  <si>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</si>
  <si>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</si>
  <si>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</si>
  <si>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</si>
  <si>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</si>
  <si>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</si>
  <si>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</si>
  <si>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</si>
  <si>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</si>
  <si>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</si>
  <si>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</si>
  <si>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</si>
  <si>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</si>
  <si>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</si>
  <si>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</si>
  <si>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</si>
  <si>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</si>
  <si>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</si>
  <si>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</si>
  <si>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</si>
  <si>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</si>
  <si>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</si>
  <si>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</si>
  <si>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</si>
  <si>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</si>
  <si>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</si>
  <si>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</si>
  <si>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</si>
  <si>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</si>
  <si>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</si>
  <si>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</si>
  <si>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</si>
  <si>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</si>
  <si>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</si>
  <si>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</si>
  <si>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</si>
  <si>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</si>
  <si>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</si>
  <si>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</si>
  <si>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</si>
  <si>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</si>
  <si>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</si>
  <si>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</si>
  <si>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</si>
  <si>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</si>
  <si>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</si>
  <si>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</si>
  <si>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</si>
  <si>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</si>
  <si>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</si>
  <si>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</si>
  <si>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</si>
  <si>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</si>
  <si>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</si>
  <si>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</si>
  <si>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</si>
  <si>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</si>
  <si>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</si>
  <si>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</si>
  <si>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</si>
  <si>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</si>
  <si>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</si>
  <si>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</si>
  <si>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</si>
  <si>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</si>
  <si>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</si>
  <si>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</si>
  <si>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</si>
  <si>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</si>
  <si>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</si>
  <si>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</si>
  <si>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</si>
  <si>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</si>
  <si>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</si>
  <si>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</si>
  <si>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</si>
  <si>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</si>
  <si>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</si>
  <si>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</si>
  <si>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</si>
  <si>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</si>
  <si>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</si>
  <si>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</si>
  <si>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</si>
  <si>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</si>
  <si>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</si>
  <si>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</si>
  <si>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</si>
  <si>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</si>
  <si>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</si>
  <si>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</si>
  <si>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</si>
  <si>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</si>
  <si>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</si>
  <si>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</si>
  <si>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</si>
  <si>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</si>
  <si>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</si>
  <si>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</si>
  <si>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</si>
  <si>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</si>
  <si>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</si>
  <si>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</si>
  <si>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</si>
  <si>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</si>
  <si>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</si>
  <si>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</si>
  <si>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</si>
  <si>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</si>
  <si>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</si>
  <si>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</si>
  <si>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</si>
  <si>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</si>
  <si>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</si>
  <si>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</si>
  <si>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</si>
  <si>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</si>
  <si>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</si>
  <si>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</si>
  <si>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</si>
  <si>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</si>
  <si>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</si>
  <si>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</si>
  <si>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</si>
  <si>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</si>
  <si>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</si>
  <si>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</si>
  <si>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</si>
  <si>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</si>
  <si>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</si>
  <si>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</si>
  <si>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</si>
  <si>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</si>
  <si>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</si>
  <si>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</si>
  <si>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</si>
  <si>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</si>
  <si>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</si>
  <si>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</si>
  <si>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</si>
  <si>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</si>
  <si>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</si>
  <si>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</si>
  <si>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</si>
  <si>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</si>
  <si>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</si>
  <si>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</si>
  <si>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</si>
  <si>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</si>
  <si>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</si>
  <si>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</si>
  <si>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</si>
  <si>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</si>
  <si>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</si>
  <si>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</si>
  <si>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</si>
  <si>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</si>
  <si>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</si>
  <si>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</si>
  <si>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</si>
  <si>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</si>
  <si>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</si>
  <si>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</si>
  <si>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</si>
  <si>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</si>
  <si>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</si>
  <si>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</si>
  <si>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</si>
  <si>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</si>
  <si>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</si>
  <si>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</si>
  <si>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</si>
  <si>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</si>
  <si>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</si>
  <si>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</si>
  <si>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</si>
  <si>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</si>
  <si>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</si>
  <si>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</si>
  <si>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</si>
  <si>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</si>
  <si>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</si>
  <si>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</si>
  <si>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</si>
  <si>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</si>
  <si>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</si>
  <si>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</si>
  <si>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</si>
  <si>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</si>
  <si>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</si>
  <si>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</si>
  <si>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</si>
  <si>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</si>
  <si>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</si>
  <si>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</si>
  <si>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</si>
  <si>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</si>
  <si>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</si>
  <si>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</si>
  <si>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</si>
  <si>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</si>
  <si>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</si>
  <si>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</si>
  <si>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</si>
  <si>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</si>
  <si>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</si>
  <si>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</si>
  <si>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</si>
  <si>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</si>
  <si>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</si>
  <si>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</si>
  <si>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</si>
  <si>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</si>
  <si>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</si>
  <si>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</si>
  <si>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</si>
  <si>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</si>
  <si>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</si>
  <si>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</si>
  <si>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</si>
  <si>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</si>
  <si>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</si>
  <si>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</si>
  <si>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</si>
  <si>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</si>
  <si>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</si>
  <si>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</si>
  <si>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</si>
  <si>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</si>
  <si>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</si>
  <si>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</si>
  <si>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</si>
  <si>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</si>
  <si>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</si>
  <si>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</si>
  <si>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</si>
  <si>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</si>
  <si>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</si>
  <si>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</si>
  <si>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</si>
  <si>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</si>
  <si>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</si>
  <si>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</si>
  <si>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</si>
  <si>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</si>
  <si>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</si>
  <si>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</si>
  <si>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</si>
  <si>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</si>
  <si>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</si>
  <si>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</si>
  <si>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</si>
  <si>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</si>
  <si>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</si>
  <si>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</si>
  <si>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</si>
  <si>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</si>
  <si>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</si>
  <si>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</si>
  <si>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</si>
  <si>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</si>
  <si>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</si>
  <si>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</si>
  <si>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</si>
  <si>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</si>
  <si>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</si>
  <si>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</si>
  <si>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</si>
  <si>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</si>
  <si>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</si>
  <si>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</si>
  <si>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</si>
  <si>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</si>
  <si>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</si>
  <si>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</si>
  <si>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</si>
  <si>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</si>
  <si>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</si>
  <si>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</si>
  <si>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</si>
  <si>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</si>
  <si>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</si>
  <si>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</si>
  <si>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</si>
  <si>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</si>
  <si>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</si>
  <si>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</si>
  <si>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</si>
  <si>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</si>
  <si>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</si>
  <si>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</si>
  <si>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</si>
  <si>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</si>
  <si>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</si>
  <si>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</si>
  <si>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</si>
  <si>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</si>
  <si>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</si>
  <si>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</si>
  <si>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</si>
  <si>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</si>
  <si>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</si>
  <si>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</si>
  <si>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</si>
  <si>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</si>
  <si>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</si>
  <si>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</si>
  <si>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</si>
  <si>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</si>
  <si>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</si>
  <si>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</si>
  <si>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</si>
  <si>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</si>
  <si>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</si>
  <si>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</si>
  <si>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</si>
  <si>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</si>
  <si>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</si>
  <si>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</si>
  <si>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</si>
  <si>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</si>
  <si>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</si>
  <si>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</si>
  <si>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</si>
  <si>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</si>
  <si>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</si>
  <si>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</si>
  <si>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</si>
  <si>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</si>
  <si>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</si>
  <si>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</si>
  <si>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</si>
  <si>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</si>
  <si>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</si>
  <si>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</si>
  <si>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</si>
  <si>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</si>
  <si>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</si>
  <si>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</si>
  <si>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</si>
  <si>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</si>
  <si>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</si>
  <si>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</si>
  <si>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</si>
  <si>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</si>
  <si>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</si>
  <si>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</si>
  <si>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</si>
  <si>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</si>
  <si>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</si>
  <si>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</si>
  <si>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</si>
  <si>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</si>
  <si>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</si>
  <si>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</si>
  <si>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</si>
  <si>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</si>
  <si>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</si>
  <si>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</si>
  <si>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</si>
  <si>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</si>
  <si>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</si>
  <si>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</si>
  <si>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</si>
  <si>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</si>
  <si>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</si>
  <si>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</si>
  <si>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</si>
  <si>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</si>
  <si>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</si>
  <si>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</si>
  <si>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</si>
  <si>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</si>
  <si>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</si>
  <si>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</si>
  <si>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</si>
  <si>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</si>
  <si>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</si>
  <si>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</si>
  <si>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</si>
  <si>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</si>
  <si>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</si>
  <si>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</si>
  <si>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</si>
  <si>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</si>
  <si>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</si>
  <si>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</si>
  <si>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</si>
  <si>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</si>
  <si>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</si>
  <si>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</si>
  <si>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</si>
  <si>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</si>
  <si>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</si>
  <si>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</si>
  <si>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</si>
  <si>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</si>
  <si>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</si>
  <si>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</si>
  <si>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</si>
  <si>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</si>
  <si>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</si>
  <si>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</si>
  <si>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</si>
  <si>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</si>
  <si>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</si>
  <si>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</si>
  <si>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</si>
  <si>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</si>
  <si>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</si>
  <si>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</si>
  <si>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</si>
  <si>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</si>
  <si>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</si>
  <si>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</si>
  <si>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</si>
  <si>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</si>
  <si>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</si>
  <si>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</si>
  <si>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</si>
  <si>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</si>
  <si>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</si>
  <si>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</si>
  <si>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</si>
  <si>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</si>
  <si>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</si>
  <si>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</si>
  <si>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</si>
  <si>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</si>
  <si>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</si>
  <si>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</si>
  <si>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</si>
  <si>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</si>
  <si>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</si>
  <si>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</si>
  <si>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</si>
  <si>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</si>
  <si>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</si>
  <si>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</si>
  <si>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</si>
  <si>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</si>
  <si>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</si>
  <si>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</si>
  <si>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</si>
  <si>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</si>
  <si>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</si>
  <si>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</si>
  <si>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</si>
  <si>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</si>
  <si>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</si>
  <si>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</si>
  <si>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</si>
  <si>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</si>
  <si>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</si>
  <si>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</si>
  <si>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</si>
  <si>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</si>
  <si>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</si>
  <si>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</si>
  <si>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</si>
  <si>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</si>
  <si>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</si>
  <si>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</si>
  <si>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</si>
  <si>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</si>
  <si>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</si>
  <si>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</si>
  <si>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</si>
  <si>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</si>
  <si>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</si>
  <si>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</si>
  <si>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</si>
  <si>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</si>
  <si>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</si>
  <si>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</si>
  <si>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</si>
  <si>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</si>
  <si>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</si>
  <si>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</si>
  <si>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</si>
  <si>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</si>
  <si>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</si>
  <si>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</si>
  <si>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</si>
  <si>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</si>
  <si>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</si>
  <si>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</si>
  <si>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</si>
  <si>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</si>
  <si>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</si>
  <si>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</si>
  <si>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</si>
  <si>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</si>
  <si>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</si>
  <si>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</si>
  <si>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</si>
  <si>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</si>
  <si>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</si>
  <si>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</si>
  <si>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</si>
  <si>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</si>
  <si>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</si>
  <si>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</si>
  <si>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</si>
  <si>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</si>
  <si>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</si>
  <si>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</si>
  <si>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</si>
  <si>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</si>
  <si>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</si>
  <si>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</si>
  <si>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</si>
  <si>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</si>
  <si>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</si>
  <si>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</si>
  <si>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</si>
  <si>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</si>
  <si>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</si>
  <si>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</si>
  <si>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</si>
  <si>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</si>
  <si>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</si>
  <si>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</si>
  <si>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</si>
  <si>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</si>
  <si>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</si>
  <si>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</si>
  <si>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</si>
  <si>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</si>
  <si>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</si>
  <si>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</si>
  <si>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</si>
  <si>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</si>
  <si>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</si>
  <si>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</si>
  <si>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</si>
  <si>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</si>
  <si>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</si>
  <si>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</si>
  <si>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</si>
  <si>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</si>
  <si>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</si>
  <si>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</si>
  <si>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</si>
  <si>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</si>
  <si>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</si>
  <si>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</si>
  <si>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</si>
  <si>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</si>
  <si>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</si>
  <si>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</si>
  <si>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</si>
  <si>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</si>
  <si>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</si>
  <si>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</si>
  <si>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</si>
  <si>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</si>
  <si>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</si>
  <si>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</si>
  <si>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</si>
  <si>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</si>
  <si>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</si>
  <si>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</si>
  <si>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</si>
  <si>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</si>
  <si>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</si>
  <si>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</si>
  <si>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</si>
  <si>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</si>
  <si>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</si>
  <si>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</si>
  <si>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</si>
  <si>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</si>
  <si>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</si>
  <si>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</si>
  <si>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</si>
  <si>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</si>
  <si>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</si>
  <si>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</si>
  <si>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</si>
  <si>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</si>
  <si>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</si>
  <si>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</si>
  <si>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</si>
  <si>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</si>
  <si>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</si>
  <si>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</si>
  <si>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</si>
  <si>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</si>
  <si>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</si>
  <si>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</si>
  <si>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</si>
  <si>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</si>
  <si>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</si>
  <si>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</si>
  <si>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</si>
  <si>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</si>
  <si>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</si>
  <si>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</si>
  <si>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</si>
  <si>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</si>
  <si>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</si>
  <si>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</si>
  <si>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</si>
  <si>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</si>
  <si>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</si>
  <si>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</si>
  <si>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</si>
  <si>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</si>
  <si>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</si>
  <si>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</si>
  <si>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</si>
  <si>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</si>
  <si>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</si>
  <si>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</si>
  <si>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</si>
  <si>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</si>
  <si>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</si>
  <si>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</si>
  <si>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</si>
  <si>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</si>
  <si>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</si>
  <si>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</si>
  <si>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</si>
  <si>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</si>
  <si>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</si>
  <si>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</si>
  <si>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</si>
  <si>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</si>
  <si>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</si>
  <si>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</si>
  <si>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</si>
  <si>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</si>
  <si>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</si>
  <si>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</si>
  <si>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</si>
  <si>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</si>
  <si>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</si>
  <si>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</si>
  <si>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</si>
  <si>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</si>
  <si>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</si>
  <si>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</si>
  <si>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</si>
  <si>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</si>
  <si>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</si>
  <si>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</si>
  <si>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</si>
  <si>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</si>
  <si>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</si>
  <si>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</si>
  <si>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</si>
  <si>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</si>
  <si>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</si>
  <si>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</si>
  <si>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</si>
  <si>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</si>
  <si>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</si>
  <si>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</si>
  <si>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</si>
  <si>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</si>
  <si>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</si>
  <si>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</si>
  <si>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</si>
  <si>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</si>
  <si>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</si>
  <si>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</si>
  <si>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</si>
  <si>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</si>
  <si>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</si>
  <si>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</si>
  <si>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</si>
  <si>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</si>
  <si>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</si>
  <si>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</si>
  <si>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</si>
  <si>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</si>
  <si>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</si>
  <si>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</si>
  <si>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</si>
  <si>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</si>
  <si>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</si>
  <si>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</si>
  <si>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</si>
  <si>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</si>
  <si>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</si>
  <si>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</si>
  <si>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</si>
  <si>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</si>
  <si>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</si>
  <si>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</si>
  <si>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</si>
  <si>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</si>
  <si>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</si>
  <si>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</si>
  <si>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</si>
  <si>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</si>
  <si>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</si>
  <si>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</si>
  <si>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</si>
  <si>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</si>
  <si>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</si>
  <si>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</si>
  <si>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</si>
  <si>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</si>
  <si>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</si>
  <si>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</si>
  <si>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</si>
  <si>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</si>
  <si>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</si>
  <si>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</si>
  <si>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</si>
  <si>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</si>
  <si>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</si>
  <si>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</si>
  <si>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</si>
  <si>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</si>
  <si>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</si>
  <si>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</si>
  <si>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</si>
  <si>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</si>
  <si>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</si>
  <si>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</si>
  <si>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</si>
  <si>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</si>
  <si>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</si>
  <si>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</si>
  <si>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</si>
  <si>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</si>
  <si>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</si>
  <si>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</si>
  <si>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</si>
  <si>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</si>
  <si>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</si>
  <si>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</si>
  <si>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</si>
  <si>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</si>
  <si>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</si>
  <si>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</si>
  <si>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</si>
  <si>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</si>
  <si>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</si>
  <si>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</si>
  <si>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</si>
  <si>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</si>
  <si>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</si>
  <si>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</si>
  <si>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</si>
  <si>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</si>
  <si>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</si>
  <si>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</si>
  <si>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</si>
  <si>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</si>
  <si>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</si>
  <si>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</si>
  <si>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</si>
  <si>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</si>
  <si>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</si>
  <si>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</si>
  <si>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</si>
  <si>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</si>
  <si>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</si>
  <si>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</si>
  <si>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</si>
  <si>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</si>
  <si>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</si>
  <si>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</si>
  <si>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</si>
  <si>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</si>
  <si>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</si>
  <si>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</si>
  <si>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</si>
  <si>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</si>
  <si>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</si>
  <si>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</si>
  <si>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</si>
  <si>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</si>
  <si>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</si>
  <si>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</si>
  <si>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</si>
  <si>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</si>
  <si>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</si>
  <si>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</si>
  <si>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</si>
  <si>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</si>
  <si>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</si>
  <si>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</si>
  <si>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</si>
  <si>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</si>
  <si>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</si>
  <si>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</si>
  <si>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</si>
  <si>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</si>
  <si>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</si>
  <si>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</si>
  <si>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</si>
  <si>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</si>
  <si>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</si>
  <si>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</si>
  <si>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</si>
  <si>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</si>
  <si>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</si>
  <si>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</si>
  <si>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</si>
  <si>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</si>
  <si>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</si>
  <si>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</si>
  <si>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</si>
  <si>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</si>
  <si>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</si>
  <si>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</si>
  <si>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</si>
  <si>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</si>
  <si>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</si>
  <si>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</si>
  <si>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</si>
  <si>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</si>
  <si>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</si>
  <si>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</si>
  <si>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</si>
  <si>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</si>
  <si>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</si>
  <si>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</si>
  <si>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</si>
  <si>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</si>
  <si>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</si>
  <si>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</si>
  <si>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</si>
  <si>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</si>
  <si>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</si>
  <si>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</si>
  <si>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</si>
  <si>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</si>
  <si>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</si>
  <si>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</si>
  <si>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</si>
  <si>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</si>
  <si>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</si>
  <si>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</si>
  <si>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</si>
  <si>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</si>
  <si>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</si>
  <si>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</si>
  <si>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</si>
  <si>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</si>
  <si>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</si>
  <si>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</si>
  <si>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</si>
  <si>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</si>
  <si>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</si>
  <si>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</si>
  <si>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</si>
  <si>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</si>
  <si>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</si>
  <si>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</si>
  <si>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</si>
  <si>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</si>
  <si>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</si>
  <si>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</si>
  <si>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</si>
  <si>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</si>
  <si>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</si>
  <si>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</si>
  <si>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</si>
  <si>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</si>
  <si>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</si>
  <si>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</si>
  <si>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</si>
  <si>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</si>
  <si>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</si>
  <si>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</si>
  <si>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</si>
  <si>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</si>
  <si>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</si>
  <si>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</si>
  <si>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</si>
  <si>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</si>
  <si>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</si>
  <si>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</si>
  <si>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</si>
  <si>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</si>
  <si>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</si>
  <si>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</si>
  <si>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</si>
  <si>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</si>
  <si>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</si>
  <si>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</si>
  <si>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</si>
  <si>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</si>
  <si>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</si>
  <si>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</si>
  <si>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</si>
  <si>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</si>
  <si>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</si>
  <si>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</si>
  <si>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</si>
  <si>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</si>
  <si>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</si>
  <si>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</si>
  <si>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</si>
  <si>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</si>
  <si>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</si>
  <si>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</si>
  <si>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</si>
  <si>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</si>
  <si>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</si>
  <si>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</si>
  <si>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</si>
  <si>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</si>
  <si>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</si>
  <si>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</si>
  <si>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</si>
  <si>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</si>
  <si>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</si>
  <si>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</si>
  <si>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</si>
  <si>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</si>
  <si>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</si>
  <si>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</si>
  <si>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</si>
  <si>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</si>
  <si>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</si>
  <si>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</si>
  <si>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</si>
  <si>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</si>
  <si>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</si>
  <si>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</si>
  <si>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</si>
  <si>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</si>
  <si>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</si>
  <si>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</si>
  <si>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</si>
  <si>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</si>
  <si>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</si>
  <si>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</si>
  <si>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</si>
  <si>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</si>
  <si>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</si>
  <si>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</si>
  <si>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</si>
  <si>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</si>
  <si>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</si>
  <si>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</si>
  <si>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</si>
  <si>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</si>
  <si>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</si>
  <si>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</si>
  <si>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</si>
  <si>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</si>
  <si>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</si>
  <si>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</si>
  <si>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</si>
  <si>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</si>
  <si>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</si>
  <si>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</si>
  <si>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</si>
  <si>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</si>
  <si>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</si>
  <si>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</si>
  <si>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</si>
  <si>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</si>
  <si>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</si>
  <si>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</si>
  <si>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</si>
  <si>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</si>
  <si>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</si>
  <si>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</si>
  <si>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</si>
  <si>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</si>
  <si>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</si>
  <si>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</si>
  <si>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</si>
  <si>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</si>
  <si>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</si>
  <si>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</si>
  <si>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</si>
  <si>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</si>
  <si>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</si>
  <si>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</si>
  <si>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</si>
  <si>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</si>
  <si>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</si>
  <si>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</si>
  <si>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</si>
  <si>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</si>
  <si>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</si>
  <si>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</si>
  <si>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</si>
  <si>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</si>
  <si>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</si>
  <si>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</si>
  <si>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</si>
  <si>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</si>
  <si>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</si>
  <si>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</si>
  <si>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</si>
  <si>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</si>
  <si>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</si>
  <si>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</si>
  <si>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</si>
  <si>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</si>
  <si>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</si>
  <si>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</si>
  <si>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</si>
  <si>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</si>
  <si>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</si>
  <si>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</si>
  <si>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</si>
  <si>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</si>
  <si>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</si>
  <si>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</si>
  <si>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</si>
  <si>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</si>
  <si>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</si>
  <si>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</si>
  <si>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</si>
  <si>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</si>
  <si>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</si>
  <si>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</si>
  <si>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</si>
  <si>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</si>
  <si>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</si>
  <si>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</si>
  <si>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</si>
  <si>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</si>
  <si>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</si>
  <si>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</si>
  <si>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</si>
  <si>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</si>
  <si>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</si>
  <si>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</si>
  <si>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</si>
  <si>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</si>
  <si>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</si>
  <si>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</si>
  <si>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</si>
  <si>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</si>
  <si>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</si>
  <si>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</si>
  <si>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</si>
  <si>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</si>
  <si>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</si>
  <si>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</si>
  <si>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</si>
  <si>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</si>
  <si>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</si>
  <si>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</si>
  <si>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</si>
  <si>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</si>
  <si>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</si>
  <si>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</si>
  <si>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</si>
  <si>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</si>
  <si>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</si>
  <si>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</si>
  <si>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</si>
  <si>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</si>
  <si>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</si>
  <si>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</si>
  <si>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</si>
  <si>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</si>
  <si>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</si>
  <si>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</si>
  <si>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</si>
  <si>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</si>
  <si>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</si>
  <si>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</si>
  <si>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</si>
  <si>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</si>
  <si>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</si>
  <si>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</si>
  <si>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</si>
  <si>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</si>
  <si>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</si>
  <si>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</si>
  <si>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</si>
  <si>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</si>
  <si>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</si>
  <si>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</si>
  <si>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</si>
  <si>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</si>
  <si>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</si>
  <si>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</si>
  <si>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</si>
  <si>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</si>
  <si>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</si>
  <si>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</si>
  <si>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</si>
  <si>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</si>
  <si>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</si>
  <si>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</si>
  <si>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</si>
  <si>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</si>
  <si>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</si>
  <si>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</si>
  <si>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</si>
  <si>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</si>
  <si>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</si>
  <si>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</si>
  <si>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</si>
  <si>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</si>
  <si>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</si>
  <si>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</si>
  <si>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</si>
  <si>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</si>
  <si>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</si>
  <si>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</si>
  <si>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</si>
  <si>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</si>
  <si>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</si>
  <si>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</si>
  <si>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</si>
  <si>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</si>
  <si>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</si>
  <si>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</si>
  <si>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</si>
  <si>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</si>
  <si>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</si>
  <si>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</si>
  <si>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</si>
  <si>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</si>
  <si>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</si>
  <si>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</si>
  <si>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</si>
  <si>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</si>
  <si>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</si>
  <si>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</si>
  <si>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</si>
  <si>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</si>
  <si>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</si>
  <si>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</si>
  <si>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</si>
  <si>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</si>
  <si>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</si>
  <si>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</si>
  <si>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</si>
  <si>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</si>
  <si>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</si>
  <si>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</si>
  <si>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</si>
  <si>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</si>
  <si>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</si>
  <si>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</si>
  <si>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</si>
  <si>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</si>
  <si>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</si>
  <si>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</si>
  <si>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</si>
  <si>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</si>
  <si>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</si>
  <si>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</si>
  <si>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</si>
  <si>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</si>
  <si>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</si>
  <si>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</si>
  <si>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</si>
  <si>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</si>
  <si>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</si>
  <si>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</si>
  <si>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</si>
  <si>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</si>
  <si>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</si>
  <si>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</si>
  <si>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</si>
  <si>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</si>
  <si>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</si>
  <si>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</si>
  <si>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</si>
  <si>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</si>
  <si>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</si>
  <si>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</si>
  <si>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</si>
  <si>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</si>
  <si>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</si>
  <si>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</si>
  <si>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</si>
  <si>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</si>
  <si>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</si>
  <si>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</si>
  <si>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</si>
  <si>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</si>
  <si>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</si>
  <si>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</si>
  <si>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</si>
  <si>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</si>
  <si>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</si>
  <si>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</si>
  <si>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</si>
  <si>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</si>
  <si>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</si>
  <si>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</si>
  <si>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</si>
  <si>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</si>
  <si>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</si>
  <si>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</si>
  <si>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</si>
  <si>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</si>
  <si>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</si>
  <si>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</si>
  <si>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</si>
  <si>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</si>
  <si>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</si>
  <si>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</si>
  <si>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</si>
  <si>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</si>
  <si>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</si>
  <si>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</si>
  <si>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</si>
  <si>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</si>
  <si>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</si>
  <si>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</si>
  <si>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</si>
  <si>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</si>
  <si>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</si>
  <si>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</si>
  <si>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</si>
  <si>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</si>
  <si>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</si>
  <si>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</si>
  <si>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</si>
  <si>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</si>
  <si>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</si>
  <si>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</si>
  <si>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</si>
  <si>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</si>
  <si>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</si>
  <si>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</si>
  <si>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</si>
  <si>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</si>
  <si>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</si>
  <si>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</si>
  <si>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</si>
  <si>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</si>
  <si>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</si>
  <si>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</si>
  <si>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</si>
  <si>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</si>
  <si>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</si>
  <si>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</si>
  <si>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</si>
  <si>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</si>
  <si>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</si>
  <si>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</si>
  <si>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</si>
  <si>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</si>
  <si>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</si>
  <si>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</si>
  <si>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</si>
  <si>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</si>
  <si>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</si>
  <si>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</si>
  <si>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</si>
  <si>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</si>
  <si>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</si>
  <si>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</si>
  <si>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</si>
  <si>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</si>
  <si>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</si>
  <si>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</si>
  <si>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</si>
  <si>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</si>
  <si>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</si>
  <si>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</si>
  <si>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</si>
  <si>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</si>
  <si>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</si>
  <si>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</si>
  <si>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</si>
  <si>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</si>
  <si>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</si>
  <si>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</si>
  <si>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</si>
  <si>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</si>
  <si>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</si>
  <si>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</si>
  <si>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</si>
  <si>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</si>
  <si>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</si>
  <si>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</si>
  <si>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</si>
  <si>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</si>
  <si>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</si>
  <si>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</si>
  <si>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</si>
  <si>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</si>
  <si>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</si>
  <si>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</si>
  <si>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</si>
  <si>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</si>
  <si>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</si>
  <si>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</si>
  <si>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</si>
  <si>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</si>
  <si>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</si>
  <si>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</si>
  <si>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</si>
  <si>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</si>
  <si>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</si>
  <si>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</si>
  <si>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</si>
  <si>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</si>
  <si>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</si>
  <si>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</si>
  <si>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</si>
  <si>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</si>
  <si>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</si>
  <si>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</si>
  <si>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</si>
  <si>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</si>
  <si>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</si>
  <si>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</si>
  <si>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</si>
  <si>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</si>
  <si>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</si>
  <si>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</si>
  <si>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</si>
  <si>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</si>
  <si>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</si>
  <si>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</si>
  <si>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</si>
  <si>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</si>
  <si>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</si>
  <si>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</si>
  <si>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</si>
  <si>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</si>
  <si>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</si>
  <si>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</si>
  <si>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</si>
  <si>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</si>
  <si>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</si>
  <si>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</si>
  <si>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</si>
  <si>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</si>
  <si>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</si>
  <si>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</si>
  <si>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</si>
  <si>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</si>
  <si>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</si>
  <si>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</si>
  <si>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</si>
  <si>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</si>
  <si>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</si>
  <si>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</si>
  <si>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</si>
  <si>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</si>
  <si>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</si>
  <si>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</si>
  <si>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</si>
  <si>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</si>
  <si>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</si>
  <si>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</si>
  <si>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</si>
  <si>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</si>
  <si>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</si>
  <si>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</si>
  <si>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</si>
  <si>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</si>
  <si>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</si>
  <si>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</si>
  <si>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</si>
  <si>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</si>
  <si>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</si>
  <si>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</si>
  <si>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</si>
  <si>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</si>
  <si>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</si>
  <si>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</si>
  <si>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</si>
  <si>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</si>
  <si>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</si>
  <si>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</si>
  <si>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</si>
  <si>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</si>
  <si>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</si>
  <si>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</si>
  <si>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</si>
  <si>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</si>
  <si>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</si>
  <si>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</si>
  <si>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</si>
  <si>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</si>
  <si>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</si>
  <si>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</si>
  <si>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</si>
  <si>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</si>
  <si>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</si>
  <si>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</si>
  <si>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</si>
  <si>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</si>
  <si>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</si>
  <si>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</si>
  <si>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</si>
  <si>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</si>
  <si>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</si>
  <si>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</si>
  <si>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</si>
  <si>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</si>
  <si>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</si>
  <si>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</si>
  <si>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</si>
  <si>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</si>
  <si>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</si>
  <si>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</si>
  <si>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</si>
  <si>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</si>
  <si>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</si>
  <si>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</si>
  <si>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</si>
  <si>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</si>
  <si>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</si>
  <si>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</si>
  <si>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</si>
  <si>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</si>
  <si>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</si>
  <si>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</si>
  <si>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</si>
  <si>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</si>
  <si>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</si>
  <si>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</si>
  <si>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</si>
  <si>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</si>
  <si>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</si>
  <si>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</si>
  <si>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</si>
  <si>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</si>
  <si>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</si>
  <si>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</si>
  <si>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</si>
  <si>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</si>
  <si>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</si>
  <si>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</si>
  <si>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</si>
  <si>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</si>
  <si>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</si>
  <si>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</si>
  <si>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</si>
  <si>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</si>
  <si>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</si>
  <si>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</si>
  <si>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</si>
  <si>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</si>
  <si>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</si>
  <si>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</si>
  <si>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</si>
  <si>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</si>
  <si>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</si>
  <si>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</si>
  <si>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</si>
  <si>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</si>
  <si>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</si>
  <si>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</si>
  <si>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</si>
  <si>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</si>
  <si>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</si>
  <si>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</si>
  <si>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</si>
  <si>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</si>
  <si>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</si>
  <si>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</si>
  <si>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</si>
  <si>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</si>
  <si>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</si>
  <si>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</si>
  <si>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</si>
  <si>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</si>
  <si>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</si>
  <si>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</si>
  <si>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</si>
  <si>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</si>
  <si>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</si>
  <si>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</si>
  <si>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</si>
  <si>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</si>
  <si>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</si>
  <si>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</si>
  <si>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</si>
  <si>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</si>
  <si>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</si>
  <si>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</si>
  <si>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</si>
  <si>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</si>
  <si>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</si>
  <si>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</si>
  <si>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</si>
  <si>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</si>
  <si>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</si>
  <si>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</si>
  <si>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</si>
  <si>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</si>
  <si>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</si>
  <si>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</si>
  <si>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</si>
  <si>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</si>
  <si>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</si>
  <si>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</si>
  <si>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</si>
  <si>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</si>
  <si>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</si>
  <si>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</si>
  <si>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</si>
  <si>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</si>
  <si>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</si>
  <si>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</si>
  <si>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</si>
  <si>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</si>
  <si>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</si>
  <si>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</si>
  <si>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</si>
  <si>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</si>
  <si>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</si>
  <si>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</si>
  <si>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</si>
  <si>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</si>
  <si>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</si>
  <si>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</si>
  <si>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</si>
  <si>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</si>
  <si>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</si>
  <si>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</si>
  <si>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</si>
  <si>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</si>
  <si>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</si>
  <si>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</si>
  <si>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</si>
  <si>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</si>
  <si>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</si>
  <si>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</si>
  <si>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</si>
  <si>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</si>
  <si>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</si>
  <si>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</si>
  <si>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</si>
  <si>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</si>
  <si>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</si>
  <si>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</si>
  <si>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</si>
  <si>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</si>
  <si>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</si>
  <si>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</si>
  <si>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</si>
  <si>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</si>
  <si>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</si>
  <si>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</si>
  <si>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</si>
  <si>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</si>
  <si>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</si>
  <si>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</si>
  <si>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</si>
  <si>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</si>
  <si>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</si>
  <si>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</si>
  <si>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</si>
  <si>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</si>
  <si>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</si>
  <si>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</si>
  <si>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</si>
  <si>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</si>
  <si>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</si>
  <si>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</si>
  <si>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</si>
  <si>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</si>
  <si>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</si>
  <si>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</si>
  <si>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</si>
  <si>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</si>
  <si>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</si>
  <si>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</si>
  <si>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</si>
  <si>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</si>
  <si>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</si>
  <si>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</si>
  <si>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</si>
  <si>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</si>
  <si>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</si>
  <si>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</si>
  <si>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</si>
  <si>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</si>
  <si>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</si>
  <si>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</si>
  <si>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</si>
  <si>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</si>
  <si>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</si>
  <si>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</si>
  <si>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</si>
  <si>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</si>
  <si>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</si>
  <si>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</si>
  <si>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</si>
  <si>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</si>
  <si>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</si>
  <si>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</si>
  <si>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</si>
  <si>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</si>
  <si>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</si>
  <si>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</si>
  <si>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</si>
  <si>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</si>
  <si>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</si>
  <si>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</si>
  <si>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</si>
  <si>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</si>
  <si>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</si>
  <si>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</si>
  <si>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</si>
  <si>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</si>
  <si>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</si>
  <si>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</si>
  <si>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</si>
  <si>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</si>
  <si>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</si>
  <si>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</si>
  <si>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</si>
  <si>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</si>
  <si>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</si>
  <si>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</si>
  <si>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</si>
  <si>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</si>
  <si>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</si>
  <si>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</si>
  <si>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</si>
  <si>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</si>
  <si>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</si>
  <si>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</si>
  <si>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</si>
  <si>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</si>
  <si>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</si>
  <si>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</si>
  <si>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</si>
  <si>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</si>
  <si>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</si>
  <si>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</si>
  <si>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</si>
  <si>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</si>
  <si>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</si>
  <si>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</si>
  <si>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</si>
  <si>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</si>
  <si>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</si>
  <si>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</si>
  <si>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</si>
  <si>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</si>
  <si>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</si>
  <si>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</si>
  <si>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</si>
  <si>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</si>
  <si>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</si>
  <si>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</si>
  <si>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</si>
  <si>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</si>
  <si>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</si>
  <si>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</si>
  <si>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</si>
  <si>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</si>
  <si>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</si>
  <si>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</si>
  <si>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</si>
  <si>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</si>
  <si>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</si>
  <si>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</si>
  <si>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</si>
  <si>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</si>
  <si>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</si>
  <si>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</si>
  <si>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</si>
  <si>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</si>
  <si>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</si>
  <si>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</si>
  <si>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</si>
  <si>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</si>
  <si>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</si>
  <si>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</si>
  <si>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</si>
  <si>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</si>
  <si>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</si>
  <si>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</si>
  <si>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</si>
  <si>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</si>
  <si>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</si>
  <si>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</si>
  <si>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</si>
  <si>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</si>
  <si>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</si>
  <si>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</si>
  <si>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</si>
  <si>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</si>
  <si>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</si>
  <si>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</si>
  <si>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</si>
  <si>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</si>
  <si>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</si>
  <si>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</si>
  <si>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</si>
  <si>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</si>
  <si>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</si>
  <si>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</si>
  <si>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</si>
  <si>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</si>
  <si>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</si>
  <si>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</si>
  <si>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</si>
  <si>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</si>
  <si>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</si>
  <si>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</si>
  <si>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</si>
  <si>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</si>
  <si>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</si>
  <si>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</si>
  <si>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</si>
  <si>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</si>
  <si>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</si>
  <si>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</si>
  <si>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</si>
  <si>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</si>
  <si>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</si>
  <si>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</si>
  <si>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</si>
  <si>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</si>
  <si>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</si>
  <si>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</si>
  <si>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</si>
  <si>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</si>
  <si>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</si>
  <si>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</si>
  <si>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</si>
  <si>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</si>
  <si>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</si>
  <si>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</si>
  <si>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</si>
  <si>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</si>
  <si>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</si>
  <si>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</si>
  <si>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</si>
  <si>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</si>
  <si>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</si>
  <si>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</si>
  <si>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</si>
  <si>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</si>
  <si>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</si>
  <si>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</si>
  <si>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</si>
  <si>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</si>
  <si>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</si>
  <si>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</si>
  <si>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</si>
  <si>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</si>
  <si>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</si>
  <si>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</si>
  <si>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</si>
  <si>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</si>
  <si>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</si>
  <si>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</si>
  <si>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</si>
  <si>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</si>
  <si>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</si>
  <si>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</si>
  <si>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</si>
  <si>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</si>
  <si>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</si>
  <si>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</si>
  <si>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</si>
  <si>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</si>
  <si>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</si>
  <si>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</si>
  <si>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</si>
  <si>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</si>
  <si>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</si>
  <si>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</si>
  <si>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</si>
  <si>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</si>
  <si>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</si>
  <si>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</si>
  <si>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</si>
  <si>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</si>
  <si>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</si>
  <si>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</si>
  <si>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</si>
  <si>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</si>
  <si>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</si>
  <si>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</si>
  <si>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</si>
  <si>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</si>
  <si>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</si>
  <si>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</si>
  <si>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</si>
  <si>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</si>
  <si>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</si>
  <si>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</si>
  <si>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</si>
  <si>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</si>
  <si>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</si>
  <si>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</si>
  <si>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</si>
  <si>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</si>
  <si>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</si>
  <si>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</si>
  <si>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</si>
  <si>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</si>
  <si>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</si>
  <si>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</si>
  <si>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</si>
  <si>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</si>
  <si>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</si>
  <si>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</si>
  <si>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</si>
  <si>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</si>
  <si>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</si>
  <si>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</si>
  <si>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</si>
  <si>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</si>
  <si>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</si>
  <si>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</si>
  <si>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</si>
  <si>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</si>
  <si>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</si>
  <si>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</si>
  <si>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</si>
  <si>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</si>
  <si>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</si>
  <si>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</si>
  <si>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</si>
  <si>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</si>
  <si>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</si>
  <si>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</si>
  <si>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</si>
  <si>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</si>
  <si>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</si>
  <si>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</si>
  <si>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</si>
  <si>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</si>
  <si>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</si>
  <si>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</si>
  <si>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</si>
  <si>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</si>
  <si>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</si>
  <si>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</si>
  <si>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</si>
  <si>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</si>
  <si>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</si>
  <si>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</si>
  <si>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</si>
  <si>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</si>
  <si>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</si>
  <si>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</si>
  <si>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</si>
  <si>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</si>
  <si>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</si>
  <si>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</si>
  <si>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</si>
  <si>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</si>
  <si>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</si>
  <si>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</si>
  <si>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</si>
  <si>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</si>
  <si>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</si>
  <si>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</si>
  <si>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</si>
  <si>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</si>
  <si>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</si>
  <si>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</si>
  <si>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</si>
  <si>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</si>
  <si>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</si>
  <si>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</si>
  <si>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</si>
  <si>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</si>
  <si>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</si>
  <si>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</si>
  <si>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</si>
  <si>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</si>
  <si>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</si>
  <si>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</si>
  <si>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</si>
  <si>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</si>
  <si>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</si>
  <si>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</si>
  <si>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</si>
  <si>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</si>
  <si>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</si>
  <si>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</si>
  <si>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</si>
  <si>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</si>
  <si>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</si>
  <si>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</si>
  <si>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</si>
  <si>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</si>
  <si>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</si>
  <si>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</si>
  <si>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</si>
  <si>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</si>
  <si>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</si>
  <si>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</si>
  <si>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</si>
  <si>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</si>
  <si>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</si>
  <si>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</si>
  <si>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</si>
  <si>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</si>
  <si>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</si>
  <si>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</si>
  <si>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</si>
  <si>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</si>
  <si>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</si>
  <si>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</si>
  <si>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</si>
  <si>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</si>
  <si>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</si>
  <si>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</si>
  <si>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</si>
  <si>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</si>
  <si>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</si>
  <si>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</si>
  <si>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</si>
  <si>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</si>
  <si>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</si>
  <si>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</si>
  <si>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</si>
  <si>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</si>
  <si>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</si>
  <si>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</si>
  <si>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</si>
  <si>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</si>
  <si>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</si>
  <si>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</si>
  <si>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</si>
  <si>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</si>
  <si>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</si>
  <si>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</si>
  <si>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</si>
  <si>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</si>
  <si>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</si>
  <si>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</si>
  <si>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</si>
  <si>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</si>
  <si>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</si>
  <si>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</si>
  <si>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</si>
  <si>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</si>
  <si>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</si>
  <si>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</si>
  <si>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</si>
  <si>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</si>
  <si>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</si>
  <si>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</si>
  <si>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</si>
  <si>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</si>
  <si>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</si>
  <si>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</si>
  <si>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</si>
  <si>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</si>
  <si>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</si>
  <si>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</si>
  <si>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</si>
  <si>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</si>
  <si>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</si>
  <si>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</si>
  <si>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</si>
  <si>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</si>
  <si>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</si>
  <si>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</si>
  <si>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</si>
  <si>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</si>
  <si>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</si>
  <si>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</si>
  <si>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</si>
  <si>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</si>
  <si>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</si>
  <si>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</si>
  <si>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</si>
  <si>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</si>
  <si>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</si>
  <si>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</si>
  <si>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</si>
  <si>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</si>
  <si>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</si>
  <si>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</si>
  <si>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</si>
  <si>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</si>
  <si>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</si>
  <si>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</si>
  <si>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</si>
  <si>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</si>
  <si>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</si>
  <si>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</si>
  <si>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</si>
  <si>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</si>
  <si>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</si>
  <si>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</si>
  <si>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</si>
  <si>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</si>
  <si>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</si>
  <si>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</si>
  <si>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</si>
  <si>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</si>
  <si>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</si>
  <si>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</si>
  <si>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</si>
  <si>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</si>
  <si>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</si>
  <si>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</si>
  <si>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</si>
  <si>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</si>
  <si>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</si>
  <si>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</si>
  <si>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</si>
  <si>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</si>
  <si>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</si>
  <si>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</si>
  <si>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</si>
  <si>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</si>
  <si>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</si>
  <si>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</si>
  <si>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</si>
  <si>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</si>
  <si>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</si>
  <si>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</si>
  <si>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</si>
  <si>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</si>
  <si>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</si>
  <si>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</si>
  <si>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</si>
  <si>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</si>
  <si>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</si>
  <si>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</si>
  <si>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</si>
  <si>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</si>
  <si>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</si>
  <si>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</si>
  <si>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</si>
  <si>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</si>
  <si>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</si>
  <si>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</si>
  <si>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</si>
  <si>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</si>
  <si>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</si>
  <si>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</si>
  <si>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</si>
  <si>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</si>
  <si>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</si>
  <si>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</si>
  <si>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</si>
  <si>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</si>
  <si>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</si>
  <si>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</si>
  <si>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</si>
  <si>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</si>
  <si>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</si>
  <si>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</si>
  <si>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</si>
  <si>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</si>
  <si>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</si>
  <si>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</si>
  <si>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</si>
  <si>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</si>
  <si>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</si>
  <si>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</si>
  <si>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</si>
  <si>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</si>
  <si>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</si>
  <si>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</si>
  <si>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</si>
  <si>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</si>
  <si>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</si>
  <si>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</si>
  <si>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</si>
  <si>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</si>
  <si>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</si>
  <si>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</si>
  <si>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</si>
  <si>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</si>
  <si>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</si>
  <si>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</si>
  <si>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</si>
  <si>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</si>
  <si>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</si>
  <si>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</si>
  <si>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</si>
  <si>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</si>
  <si>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</si>
  <si>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</si>
  <si>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</si>
  <si>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</si>
  <si>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</si>
  <si>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</si>
  <si>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</si>
  <si>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</si>
  <si>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</si>
  <si>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</si>
  <si>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</si>
  <si>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</si>
  <si>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</si>
  <si>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</si>
  <si>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</si>
  <si>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</si>
  <si>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</si>
  <si>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</si>
  <si>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</si>
  <si>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</si>
  <si>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</si>
  <si>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</si>
  <si>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</si>
  <si>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</si>
  <si>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</si>
  <si>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</si>
  <si>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</si>
  <si>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</si>
  <si>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</si>
  <si>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</si>
  <si>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</si>
  <si>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</si>
  <si>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</si>
  <si>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</si>
  <si>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</si>
  <si>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</si>
  <si>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</si>
  <si>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</si>
  <si>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</si>
  <si>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</si>
  <si>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</si>
  <si>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</si>
  <si>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</si>
  <si>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</si>
  <si>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</si>
  <si>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</si>
  <si>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</si>
  <si>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</si>
  <si>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</si>
  <si>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</si>
  <si>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</si>
  <si>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</si>
  <si>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</si>
  <si>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</si>
  <si>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</si>
  <si>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</si>
  <si>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</si>
  <si>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</si>
  <si>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</si>
  <si>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</si>
  <si>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</si>
  <si>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</si>
  <si>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</si>
  <si>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</si>
  <si>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</si>
  <si>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</si>
  <si>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</si>
  <si>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</si>
  <si>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</si>
  <si>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</si>
  <si>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</si>
  <si>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</si>
  <si>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</si>
  <si>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</si>
  <si>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</si>
  <si>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</si>
  <si>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</si>
  <si>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</si>
  <si>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</si>
  <si>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</si>
  <si>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</si>
  <si>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</si>
  <si>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</si>
  <si>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</si>
  <si>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</si>
  <si>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</si>
  <si>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</si>
  <si>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</si>
  <si>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</si>
  <si>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</si>
  <si>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</si>
  <si>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</si>
  <si>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</si>
  <si>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</si>
  <si>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</si>
  <si>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</si>
  <si>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</si>
  <si>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</si>
  <si>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</si>
  <si>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</si>
  <si>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</si>
  <si>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</si>
  <si>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</si>
  <si>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</si>
  <si>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</si>
  <si>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</si>
  <si>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</si>
  <si>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</si>
  <si>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</si>
  <si>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</si>
  <si>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</si>
  <si>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</si>
  <si>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</si>
  <si>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</si>
  <si>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</si>
  <si>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</si>
  <si>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</si>
  <si>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</si>
  <si>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</si>
  <si>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</si>
  <si>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</si>
  <si>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</si>
  <si>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</si>
  <si>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</si>
  <si>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</si>
  <si>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</si>
  <si>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</si>
  <si>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</si>
  <si>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</si>
  <si>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</si>
  <si>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</si>
  <si>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</si>
  <si>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</si>
  <si>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</si>
  <si>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</si>
  <si>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</si>
  <si>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</si>
  <si>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</si>
  <si>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</si>
  <si>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</si>
  <si>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</si>
  <si>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</si>
  <si>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</si>
  <si>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</si>
  <si>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</si>
  <si>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</si>
  <si>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</si>
  <si>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</si>
  <si>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</si>
  <si>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</si>
  <si>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</si>
  <si>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</si>
  <si>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</si>
  <si>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</si>
  <si>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</si>
  <si>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</si>
  <si>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</si>
  <si>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</si>
  <si>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</si>
  <si>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</si>
  <si>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</si>
  <si>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</si>
  <si>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</si>
  <si>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</si>
  <si>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</si>
  <si>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</si>
  <si>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</si>
  <si>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</si>
  <si>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</si>
  <si>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</si>
  <si>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</si>
  <si>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</si>
  <si>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</si>
  <si>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</si>
  <si>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</si>
  <si>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</si>
  <si>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</si>
  <si>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</si>
  <si>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</si>
  <si>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</si>
  <si>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</si>
  <si>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</si>
  <si>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</si>
  <si>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</si>
  <si>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</si>
  <si>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</si>
  <si>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</si>
  <si>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</si>
  <si>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</si>
  <si>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</si>
  <si>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</si>
  <si>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</si>
  <si>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</si>
  <si>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</si>
  <si>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</si>
  <si>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</si>
  <si>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</si>
  <si>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</si>
  <si>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</si>
  <si>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</si>
  <si>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</si>
  <si>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</si>
  <si>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</si>
  <si>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</si>
  <si>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</si>
  <si>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</si>
  <si>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</si>
  <si>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</si>
  <si>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</si>
  <si>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</si>
  <si>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</si>
  <si>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</si>
  <si>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</si>
  <si>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</si>
  <si>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</si>
  <si>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</si>
  <si>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</si>
  <si>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</si>
  <si>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</si>
  <si>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</si>
  <si>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</si>
  <si>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</si>
  <si>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</si>
  <si>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</si>
  <si>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</si>
  <si>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</si>
  <si>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</si>
  <si>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</si>
  <si>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</si>
  <si>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</si>
  <si>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</si>
  <si>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</si>
  <si>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</si>
  <si>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</si>
  <si>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</si>
  <si>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</si>
  <si>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</si>
  <si>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</si>
  <si>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</si>
  <si>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</si>
  <si>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</si>
  <si>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</si>
  <si>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</si>
  <si>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</si>
  <si>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</si>
  <si>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</si>
  <si>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</si>
  <si>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</si>
  <si>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</si>
  <si>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</si>
  <si>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</si>
  <si>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</si>
  <si>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</si>
  <si>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</si>
  <si>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</si>
  <si>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</si>
  <si>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</si>
  <si>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</si>
  <si>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</si>
  <si>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</si>
  <si>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</si>
  <si>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</si>
  <si>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</si>
  <si>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</si>
  <si>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</si>
  <si>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</si>
  <si>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</si>
  <si>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</si>
  <si>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</si>
  <si>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</si>
  <si>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</si>
  <si>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</si>
  <si>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</si>
  <si>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</si>
  <si>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</si>
  <si>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</si>
  <si>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</si>
  <si>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</si>
  <si>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</si>
  <si>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</si>
  <si>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</si>
  <si>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</si>
  <si>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</si>
  <si>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</si>
  <si>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</si>
  <si>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</si>
  <si>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</si>
  <si>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</si>
  <si>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</si>
  <si>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</si>
  <si>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</si>
  <si>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</si>
  <si>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</si>
  <si>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</si>
  <si>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</si>
  <si>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</si>
  <si>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</si>
  <si>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</si>
  <si>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</si>
  <si>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</si>
  <si>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</si>
  <si>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</si>
  <si>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</si>
  <si>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</si>
  <si>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</si>
  <si>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</si>
  <si>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</si>
  <si>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</si>
  <si>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</si>
  <si>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</si>
  <si>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</si>
  <si>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</si>
  <si>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</si>
  <si>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</si>
  <si>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</si>
  <si>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</si>
  <si>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</si>
  <si>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</si>
  <si>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</si>
  <si>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</si>
  <si>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</si>
  <si>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</si>
  <si>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</si>
  <si>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</si>
  <si>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</si>
  <si>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</si>
  <si>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</si>
  <si>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</si>
  <si>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</si>
  <si>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</si>
  <si>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</si>
  <si>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</si>
  <si>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</si>
  <si>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</si>
  <si>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</si>
  <si>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</si>
  <si>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</si>
  <si>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</si>
  <si>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</si>
  <si>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</si>
  <si>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</si>
  <si>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</si>
  <si>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</si>
  <si>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</si>
  <si>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</si>
  <si>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</si>
  <si>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</si>
  <si>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</si>
  <si>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</si>
  <si>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</si>
  <si>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</si>
  <si>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</si>
  <si>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</si>
  <si>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</si>
  <si>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</si>
  <si>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</si>
  <si>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</si>
  <si>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</si>
  <si>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</si>
  <si>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</si>
  <si>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</si>
  <si>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</si>
  <si>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</si>
  <si>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</si>
  <si>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</si>
  <si>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</si>
  <si>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</si>
  <si>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</si>
  <si>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</si>
  <si>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</si>
  <si>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</si>
  <si>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</si>
  <si>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</si>
  <si>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</si>
  <si>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</si>
  <si>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</si>
  <si>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</si>
  <si>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</si>
  <si>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</si>
  <si>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</si>
  <si>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</si>
  <si>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</si>
  <si>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</si>
  <si>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</si>
  <si>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</si>
  <si>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</si>
  <si>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</si>
  <si>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</si>
  <si>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</si>
  <si>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</si>
  <si>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</si>
  <si>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</si>
  <si>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</si>
  <si>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</si>
  <si>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</si>
  <si>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</si>
  <si>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</si>
  <si>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</si>
  <si>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</si>
  <si>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</si>
  <si>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</si>
  <si>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</si>
  <si>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</si>
  <si>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</si>
  <si>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</si>
  <si>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</si>
  <si>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</si>
  <si>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</si>
  <si>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</si>
  <si>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</si>
  <si>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</si>
  <si>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</si>
  <si>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</si>
  <si>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</si>
  <si>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</si>
  <si>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</si>
  <si>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</si>
  <si>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</si>
  <si>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</si>
  <si>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</si>
  <si>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</si>
  <si>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</si>
  <si>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</si>
  <si>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</si>
  <si>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</si>
  <si>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</si>
  <si>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</si>
  <si>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</si>
  <si>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</si>
  <si>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</si>
  <si>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</si>
  <si>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</si>
  <si>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</si>
  <si>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</si>
  <si>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</si>
  <si>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</si>
  <si>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</si>
  <si>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</si>
  <si>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</si>
  <si>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</si>
  <si>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</si>
  <si>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</si>
  <si>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</si>
  <si>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</si>
  <si>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</si>
  <si>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</si>
  <si>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</si>
  <si>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</si>
  <si>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</si>
  <si>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</si>
  <si>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</si>
  <si>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</si>
  <si>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</si>
  <si>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</si>
  <si>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</si>
  <si>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</si>
  <si>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</si>
  <si>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</si>
  <si>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</si>
  <si>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</si>
  <si>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</si>
  <si>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</si>
  <si>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</si>
  <si>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</si>
  <si>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</si>
  <si>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</si>
  <si>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</si>
  <si>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</si>
  <si>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</si>
  <si>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</si>
  <si>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</si>
  <si>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</si>
  <si>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</si>
  <si>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</si>
  <si>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</si>
  <si>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</si>
  <si>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</si>
  <si>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</si>
  <si>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</si>
  <si>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</si>
  <si>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</si>
  <si>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</si>
  <si>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</si>
  <si>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</si>
  <si>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</si>
  <si>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</si>
  <si>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</si>
  <si>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</si>
  <si>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</si>
  <si>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</si>
  <si>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</si>
  <si>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</si>
  <si>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</si>
  <si>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</si>
  <si>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</si>
  <si>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</si>
  <si>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</si>
  <si>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</si>
  <si>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</si>
  <si>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</si>
  <si>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</si>
  <si>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</si>
  <si>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</si>
  <si>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</si>
  <si>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</si>
  <si>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</si>
  <si>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</si>
  <si>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</si>
  <si>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</si>
  <si>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</si>
  <si>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</si>
  <si>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</si>
  <si>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</si>
  <si>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</si>
  <si>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</si>
  <si>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</si>
  <si>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</si>
  <si>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</si>
  <si>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</si>
  <si>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</si>
  <si>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</si>
  <si>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</si>
  <si>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</si>
  <si>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</si>
  <si>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</si>
  <si>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</si>
  <si>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</si>
  <si>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</si>
  <si>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</si>
  <si>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</si>
  <si>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</si>
  <si>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</si>
  <si>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</si>
  <si>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</si>
  <si>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</si>
  <si>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</si>
  <si>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</si>
  <si>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</si>
  <si>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</si>
  <si>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</si>
  <si>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</si>
  <si>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</si>
  <si>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</si>
  <si>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</si>
  <si>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</si>
  <si>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</si>
  <si>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</si>
  <si>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</si>
  <si>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</si>
  <si>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</si>
  <si>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</si>
  <si>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</si>
  <si>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</si>
  <si>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</si>
  <si>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</si>
  <si>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</si>
  <si>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</si>
  <si>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</si>
  <si>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</si>
  <si>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</si>
  <si>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</si>
  <si>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</si>
  <si>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</si>
  <si>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</si>
  <si>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</si>
  <si>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</si>
  <si>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</si>
  <si>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</si>
  <si>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</si>
  <si>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</si>
  <si>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</si>
  <si>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</si>
  <si>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</si>
  <si>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</si>
  <si>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</si>
  <si>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</si>
  <si>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</si>
  <si>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</si>
  <si>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</si>
  <si>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</si>
  <si>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</si>
  <si>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</si>
  <si>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</si>
  <si>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</si>
  <si>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</si>
  <si>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</si>
  <si>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</si>
  <si>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</si>
  <si>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</si>
  <si>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</si>
  <si>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</si>
  <si>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</si>
  <si>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</si>
  <si>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</si>
  <si>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</si>
  <si>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</si>
  <si>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</si>
  <si>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</si>
  <si>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</si>
  <si>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</si>
  <si>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</si>
  <si>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</si>
  <si>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</si>
  <si>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</si>
  <si>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</si>
  <si>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</si>
  <si>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</si>
  <si>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</si>
  <si>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</si>
  <si>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</si>
  <si>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</si>
  <si>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</si>
  <si>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</si>
  <si>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</si>
  <si>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</si>
  <si>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</si>
  <si>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</si>
  <si>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</si>
  <si>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</si>
  <si>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</si>
  <si>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</si>
  <si>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</si>
  <si>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</si>
  <si>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</si>
  <si>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</si>
  <si>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</si>
  <si>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</si>
  <si>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</si>
  <si>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</si>
  <si>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</si>
  <si>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</si>
  <si>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</si>
  <si>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</si>
  <si>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</si>
  <si>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</si>
  <si>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</si>
  <si>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</si>
  <si>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</si>
  <si>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</si>
  <si>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</si>
  <si>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</si>
  <si>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</si>
  <si>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</si>
  <si>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</si>
  <si>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</si>
  <si>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</si>
  <si>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</si>
  <si>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</si>
  <si>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</si>
  <si>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</si>
  <si>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</si>
  <si>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</si>
  <si>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</si>
  <si>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</si>
  <si>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</si>
  <si>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</si>
  <si>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</si>
  <si>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</si>
  <si>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</si>
  <si>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</si>
  <si>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</si>
  <si>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</si>
  <si>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</si>
  <si>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</si>
  <si>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</si>
  <si>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</si>
  <si>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</si>
  <si>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</si>
  <si>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</si>
  <si>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</si>
  <si>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</si>
  <si>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</si>
  <si>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</si>
  <si>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</si>
  <si>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</si>
  <si>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</si>
  <si>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</si>
  <si>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</si>
  <si>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</si>
  <si>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</si>
  <si>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</si>
  <si>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</si>
  <si>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</si>
  <si>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</si>
  <si>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</si>
  <si>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</si>
  <si>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</si>
  <si>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</si>
  <si>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</si>
  <si>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</si>
  <si>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</si>
  <si>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</si>
  <si>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</si>
  <si>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</si>
  <si>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</si>
  <si>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</si>
  <si>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</si>
  <si>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</si>
  <si>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</si>
  <si>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</si>
  <si>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</si>
  <si>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</si>
  <si>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</si>
  <si>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</si>
  <si>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</si>
  <si>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</si>
  <si>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</si>
  <si>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</si>
  <si>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</si>
  <si>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</si>
  <si>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</si>
  <si>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</si>
  <si>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</si>
  <si>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</si>
  <si>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</si>
  <si>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</si>
  <si>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</si>
  <si>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</si>
  <si>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</si>
  <si>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</si>
  <si>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</si>
  <si>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</si>
  <si>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</si>
  <si>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</si>
  <si>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</si>
  <si>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</si>
  <si>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</si>
  <si>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</si>
  <si>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</si>
  <si>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</si>
  <si>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</si>
  <si>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</si>
  <si>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</si>
  <si>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</si>
  <si>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</si>
  <si>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</si>
  <si>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</si>
  <si>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</si>
  <si>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</si>
  <si>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</si>
  <si>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</si>
  <si>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</si>
  <si>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</si>
  <si>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</si>
  <si>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</si>
  <si>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</si>
  <si>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</si>
  <si>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</si>
  <si>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</si>
  <si>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</si>
  <si>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</si>
  <si>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</si>
  <si>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</si>
  <si>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</si>
  <si>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</si>
  <si>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</si>
  <si>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</si>
  <si>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</si>
  <si>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</si>
  <si>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</si>
  <si>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</si>
  <si>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</si>
  <si>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</si>
  <si>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</si>
  <si>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</si>
  <si>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</si>
  <si>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</si>
  <si>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</si>
  <si>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</si>
  <si>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</si>
  <si>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</si>
  <si>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</si>
  <si>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</si>
  <si>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</si>
  <si>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</si>
  <si>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</si>
  <si>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</si>
  <si>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</si>
  <si>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</si>
  <si>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</si>
  <si>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</si>
  <si>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</si>
  <si>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</si>
  <si>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</si>
  <si>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</si>
  <si>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</si>
  <si>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</si>
  <si>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</si>
  <si>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</si>
  <si>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</si>
  <si>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</si>
  <si>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</si>
  <si>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</si>
  <si>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</si>
  <si>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</si>
  <si>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</si>
  <si>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</si>
  <si>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</si>
  <si>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</si>
  <si>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</si>
  <si>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</si>
  <si>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</si>
  <si>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</si>
  <si>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</si>
  <si>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</si>
  <si>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</si>
  <si>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</si>
  <si>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</si>
  <si>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</si>
  <si>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</si>
  <si>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</si>
  <si>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</si>
  <si>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</si>
  <si>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</si>
  <si>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</si>
  <si>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</si>
  <si>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</si>
  <si>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</si>
  <si>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</si>
  <si>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</si>
  <si>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</si>
  <si>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</si>
  <si>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</si>
  <si>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</si>
  <si>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</si>
  <si>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</si>
  <si>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</si>
  <si>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</si>
  <si>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</si>
  <si>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</si>
  <si>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</si>
  <si>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</si>
  <si>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</si>
  <si>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</si>
  <si>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</si>
  <si>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</si>
  <si>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</si>
  <si>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</si>
  <si>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</si>
  <si>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</si>
  <si>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</si>
  <si>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</si>
  <si>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</si>
  <si>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</si>
  <si>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</si>
  <si>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</si>
  <si>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</si>
  <si>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</si>
  <si>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</si>
  <si>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</si>
  <si>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</si>
  <si>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</si>
  <si>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</si>
  <si>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</si>
  <si>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</si>
  <si>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</si>
  <si>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</si>
  <si>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</si>
  <si>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</si>
  <si>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</si>
  <si>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</si>
  <si>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</si>
  <si>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</si>
  <si>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</si>
  <si>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</si>
  <si>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</si>
  <si>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</si>
  <si>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</si>
  <si>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</si>
  <si>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</si>
  <si>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</si>
  <si>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</si>
  <si>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</si>
  <si>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</si>
  <si>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</si>
  <si>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</si>
  <si>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</si>
  <si>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</si>
  <si>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</si>
  <si>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</si>
  <si>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</si>
  <si>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</si>
  <si>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</si>
  <si>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</si>
  <si>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</si>
  <si>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</si>
  <si>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</si>
  <si>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</si>
  <si>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</si>
  <si>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</si>
  <si>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</si>
  <si>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</si>
  <si>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</si>
  <si>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</si>
  <si>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</si>
  <si>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</si>
  <si>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</si>
  <si>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</si>
  <si>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</si>
  <si>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</si>
  <si>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</si>
  <si>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</si>
  <si>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</si>
  <si>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</si>
  <si>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</si>
  <si>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</si>
  <si>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</si>
  <si>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</si>
  <si>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</si>
  <si>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</si>
  <si>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</si>
  <si>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</si>
  <si>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</si>
  <si>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</si>
  <si>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</si>
  <si>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</si>
  <si>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</si>
  <si>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</si>
  <si>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</si>
  <si>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</si>
  <si>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</si>
  <si>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</si>
  <si>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</si>
  <si>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</si>
  <si>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</si>
  <si>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</si>
  <si>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</si>
  <si>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</si>
  <si>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</si>
  <si>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</si>
  <si>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</si>
  <si>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</si>
  <si>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</si>
  <si>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</si>
  <si>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</si>
  <si>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</si>
  <si>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</si>
  <si>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</si>
  <si>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</si>
  <si>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</si>
  <si>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</si>
  <si>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</si>
  <si>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</si>
  <si>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</si>
  <si>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</si>
  <si>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</si>
  <si>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</si>
  <si>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</si>
  <si>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</si>
  <si>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</si>
  <si>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</si>
  <si>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</si>
  <si>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</si>
  <si>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</si>
  <si>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</si>
  <si>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</si>
  <si>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</si>
  <si>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</si>
  <si>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</si>
  <si>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</si>
  <si>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</si>
  <si>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</si>
  <si>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</si>
  <si>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</si>
  <si>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</si>
  <si>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</si>
  <si>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</si>
  <si>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</si>
  <si>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</si>
  <si>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</si>
  <si>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</si>
  <si>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</si>
  <si>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</si>
  <si>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</si>
  <si>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</si>
  <si>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</si>
  <si>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</si>
  <si>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</si>
  <si>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</si>
  <si>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</si>
  <si>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</si>
  <si>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</si>
  <si>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</si>
  <si>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</si>
  <si>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</si>
  <si>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</si>
  <si>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</si>
  <si>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</si>
  <si>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</si>
  <si>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</si>
  <si>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</si>
  <si>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</si>
  <si>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</si>
  <si>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</si>
  <si>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</si>
  <si>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</si>
  <si>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</si>
  <si>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</si>
  <si>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</si>
  <si>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</si>
  <si>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</si>
  <si>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</si>
  <si>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</si>
  <si>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</si>
  <si>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</si>
  <si>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</si>
  <si>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</si>
  <si>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</si>
  <si>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</si>
  <si>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</si>
  <si>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</si>
  <si>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</si>
  <si>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</si>
  <si>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</si>
  <si>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</si>
  <si>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</si>
  <si>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</si>
  <si>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</si>
  <si>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</si>
  <si>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</si>
  <si>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</si>
  <si>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</si>
  <si>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</si>
  <si>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</si>
  <si>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</si>
  <si>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</si>
  <si>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</si>
  <si>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</si>
  <si>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</si>
  <si>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</si>
  <si>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</si>
  <si>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</si>
  <si>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</si>
  <si>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</si>
  <si>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</si>
  <si>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</si>
  <si>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</si>
  <si>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</si>
  <si>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</si>
  <si>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</si>
  <si>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</si>
  <si>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</si>
  <si>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</si>
  <si>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</si>
  <si>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</si>
  <si>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</si>
  <si>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</si>
  <si>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</si>
  <si>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</si>
  <si>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</si>
  <si>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</si>
  <si>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</si>
  <si>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</si>
  <si>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</si>
  <si>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</si>
  <si>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</si>
  <si>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</si>
  <si>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</si>
  <si>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</si>
  <si>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</si>
  <si>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</si>
  <si>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</si>
  <si>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</si>
  <si>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</si>
  <si>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</si>
  <si>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</si>
  <si>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</si>
  <si>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</si>
  <si>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</si>
  <si>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</si>
  <si>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</si>
  <si>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</si>
  <si>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</si>
  <si>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</si>
  <si>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</si>
  <si>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</si>
  <si>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</si>
  <si>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</si>
  <si>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</si>
  <si>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</si>
  <si>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</si>
  <si>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</si>
  <si>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</si>
  <si>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</si>
  <si>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</si>
  <si>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</si>
  <si>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</si>
  <si>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</si>
  <si>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</si>
  <si>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</si>
  <si>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</si>
  <si>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</si>
  <si>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</si>
  <si>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</si>
  <si>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</si>
  <si>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</si>
  <si>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</si>
  <si>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</si>
  <si>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</si>
  <si>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</si>
  <si>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</si>
  <si>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</si>
  <si>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</si>
  <si>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</si>
  <si>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</si>
  <si>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</si>
  <si>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</si>
  <si>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</si>
  <si>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</si>
  <si>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</si>
  <si>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</si>
  <si>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</si>
  <si>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</si>
  <si>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</si>
  <si>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</si>
  <si>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</si>
  <si>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</si>
  <si>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</si>
  <si>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</si>
  <si>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</si>
  <si>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</si>
  <si>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</si>
  <si>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</si>
  <si>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</si>
  <si>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</si>
  <si>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</si>
  <si>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</si>
  <si>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</si>
  <si>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</si>
  <si>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</si>
  <si>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</si>
  <si>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</si>
  <si>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</si>
  <si>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</si>
  <si>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</si>
  <si>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</si>
  <si>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</si>
  <si>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</si>
  <si>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</si>
  <si>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</si>
  <si>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</si>
  <si>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</si>
  <si>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</si>
  <si>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</si>
  <si>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</si>
  <si>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</si>
  <si>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</si>
  <si>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</si>
  <si>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</si>
  <si>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</si>
  <si>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</si>
  <si>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</si>
  <si>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</si>
  <si>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</si>
  <si>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</si>
  <si>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</si>
  <si>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</si>
  <si>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</si>
  <si>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</si>
  <si>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</si>
  <si>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</si>
  <si>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</si>
  <si>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</si>
  <si>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</si>
  <si>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</si>
  <si>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</si>
  <si>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</si>
  <si>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</si>
  <si>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</si>
  <si>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</si>
  <si>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</si>
  <si>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</si>
  <si>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</si>
  <si>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</si>
  <si>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</si>
  <si>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</si>
  <si>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</si>
  <si>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</si>
  <si>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</si>
  <si>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</si>
  <si>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</si>
  <si>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</si>
  <si>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</si>
  <si>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</si>
  <si>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</si>
  <si>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</si>
  <si>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</si>
  <si>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</si>
  <si>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</si>
  <si>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</si>
  <si>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</si>
  <si>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</si>
  <si>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</si>
  <si>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</si>
  <si>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</si>
  <si>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</si>
  <si>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</si>
  <si>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</si>
  <si>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</si>
  <si>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</si>
  <si>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</si>
  <si>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</si>
  <si>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</si>
  <si>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</si>
  <si>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</si>
  <si>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</si>
  <si>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</si>
  <si>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</si>
  <si>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</si>
  <si>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</si>
  <si>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</si>
  <si>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</si>
  <si>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</si>
  <si>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</si>
  <si>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</si>
  <si>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</si>
  <si>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</si>
  <si>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</si>
  <si>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</si>
  <si>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</si>
  <si>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</si>
  <si>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</si>
  <si>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</si>
  <si>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</si>
  <si>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</si>
  <si>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</si>
  <si>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</si>
  <si>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</si>
  <si>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</si>
  <si>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</si>
  <si>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</si>
  <si>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</si>
  <si>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</si>
  <si>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</si>
  <si>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</si>
  <si>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</si>
  <si>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</si>
  <si>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</si>
  <si>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</si>
  <si>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</si>
  <si>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</si>
  <si>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</si>
  <si>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</si>
  <si>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</si>
  <si>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</si>
  <si>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</si>
  <si>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</si>
  <si>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</si>
  <si>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</si>
  <si>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</si>
  <si>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</si>
  <si>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</si>
  <si>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</si>
  <si>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</si>
  <si>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</si>
  <si>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</si>
  <si>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</si>
  <si>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</si>
  <si>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</si>
  <si>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</si>
  <si>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</si>
  <si>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</si>
  <si>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</si>
  <si>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</si>
  <si>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</si>
  <si>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</si>
  <si>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</si>
  <si>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</si>
  <si>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</si>
  <si>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</si>
  <si>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</si>
  <si>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</si>
  <si>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</si>
  <si>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</si>
  <si>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</si>
  <si>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</si>
  <si>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</si>
  <si>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</si>
  <si>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</si>
  <si>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</si>
  <si>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</si>
  <si>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</si>
  <si>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</si>
  <si>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</si>
  <si>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</si>
  <si>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</si>
  <si>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</si>
  <si>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</si>
  <si>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</si>
  <si>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</si>
  <si>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</si>
  <si>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</si>
  <si>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</si>
  <si>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</si>
  <si>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</si>
  <si>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</si>
  <si>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</si>
  <si>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</si>
  <si>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</si>
  <si>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</si>
  <si>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</si>
  <si>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</si>
  <si>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</si>
  <si>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</si>
  <si>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</si>
  <si>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</si>
  <si>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</si>
  <si>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</si>
  <si>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</si>
  <si>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</si>
  <si>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</si>
  <si>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</si>
  <si>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</si>
  <si>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</si>
  <si>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</si>
  <si>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</si>
  <si>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</si>
  <si>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</si>
  <si>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</si>
  <si>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</si>
  <si>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</si>
  <si>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</si>
  <si>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</si>
  <si>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</si>
  <si>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</si>
  <si>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</si>
  <si>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</si>
  <si>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</si>
  <si>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</si>
  <si>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</si>
  <si>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</si>
  <si>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</si>
  <si>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</si>
  <si>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</si>
  <si>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</si>
  <si>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</si>
  <si>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</si>
  <si>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</si>
  <si>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</si>
  <si>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</si>
  <si>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</si>
  <si>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</si>
  <si>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</si>
  <si>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</si>
  <si>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</si>
  <si>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</si>
  <si>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</si>
  <si>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</si>
  <si>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</si>
  <si>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</si>
  <si>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</si>
  <si>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</si>
  <si>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</si>
  <si>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</si>
  <si>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</si>
  <si>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</si>
  <si>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</si>
  <si>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</si>
  <si>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</si>
  <si>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</si>
  <si>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</si>
  <si>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</si>
  <si>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</si>
  <si>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</si>
  <si>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</si>
  <si>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</si>
  <si>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</si>
  <si>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</si>
  <si>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</si>
  <si>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</si>
  <si>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</si>
  <si>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</si>
  <si>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</si>
  <si>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</si>
  <si>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</si>
  <si>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</si>
  <si>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</si>
  <si>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</si>
  <si>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</si>
  <si>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</si>
  <si>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</si>
  <si>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</si>
  <si>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</si>
  <si>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</si>
  <si>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</si>
  <si>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</si>
  <si>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</si>
  <si>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</si>
  <si>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</si>
  <si>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</si>
  <si>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</si>
  <si>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</si>
  <si>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</si>
  <si>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</si>
  <si>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</si>
  <si>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</si>
  <si>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</si>
  <si>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</si>
  <si>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</si>
  <si>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</si>
  <si>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</si>
  <si>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</si>
  <si>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</si>
  <si>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</si>
  <si>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</si>
  <si>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</si>
  <si>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</si>
  <si>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</si>
  <si>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</si>
  <si>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</si>
  <si>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</si>
  <si>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</si>
  <si>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</si>
  <si>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</si>
  <si>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</si>
  <si>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</si>
  <si>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</si>
  <si>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</si>
  <si>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</si>
  <si>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</si>
  <si>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</si>
  <si>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</si>
  <si>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</si>
  <si>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</si>
  <si>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</si>
  <si>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</si>
  <si>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</si>
  <si>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</si>
  <si>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</si>
  <si>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</si>
  <si>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</si>
  <si>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</si>
  <si>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</si>
  <si>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</si>
  <si>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</si>
  <si>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</si>
  <si>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</si>
  <si>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</si>
  <si>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</si>
  <si>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</si>
  <si>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</si>
  <si>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</si>
  <si>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</si>
  <si>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</si>
  <si>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</si>
  <si>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</si>
  <si>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</si>
  <si>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</si>
  <si>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</si>
  <si>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</si>
  <si>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</si>
  <si>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</si>
  <si>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</si>
  <si>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</si>
  <si>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</si>
  <si>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</si>
  <si>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</si>
  <si>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</si>
  <si>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</si>
  <si>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</si>
  <si>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</si>
  <si>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</si>
  <si>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</si>
  <si>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</si>
  <si>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</si>
  <si>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</si>
  <si>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</si>
  <si>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</si>
  <si>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</si>
  <si>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</si>
  <si>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</si>
  <si>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</si>
  <si>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</si>
  <si>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</si>
  <si>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</si>
  <si>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</si>
  <si>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</si>
  <si>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</si>
  <si>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</si>
  <si>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</si>
  <si>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</si>
  <si>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</si>
  <si>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</si>
  <si>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</si>
  <si>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</si>
  <si>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</si>
  <si>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</si>
  <si>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</si>
  <si>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</si>
  <si>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</si>
  <si>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</si>
  <si>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</si>
  <si>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</si>
  <si>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</si>
  <si>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</si>
  <si>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</si>
  <si>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</si>
  <si>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</si>
  <si>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</si>
  <si>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</si>
  <si>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</si>
  <si>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</si>
  <si>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</si>
  <si>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</si>
  <si>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</si>
  <si>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</si>
  <si>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</si>
  <si>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</si>
  <si>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</si>
  <si>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</si>
  <si>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</si>
  <si>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</si>
  <si>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</si>
  <si>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</si>
  <si>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</si>
  <si>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</si>
  <si>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</si>
  <si>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</si>
  <si>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</si>
  <si>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</si>
  <si>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</si>
  <si>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</si>
  <si>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</si>
  <si>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</si>
  <si>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</si>
  <si>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</si>
  <si>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</si>
  <si>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</si>
  <si>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</si>
  <si>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</si>
  <si>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</si>
  <si>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</si>
  <si>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</si>
  <si>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</si>
  <si>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</si>
  <si>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</si>
  <si>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</si>
  <si>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</si>
  <si>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</si>
  <si>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</si>
  <si>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</si>
  <si>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</si>
  <si>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</si>
  <si>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</si>
  <si>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</si>
  <si>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</si>
  <si>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</si>
  <si>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</si>
  <si>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</si>
  <si>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</si>
  <si>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</si>
  <si>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</si>
  <si>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</si>
  <si>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</si>
  <si>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</si>
  <si>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</si>
  <si>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</si>
  <si>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</si>
  <si>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</si>
  <si>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</si>
  <si>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</si>
  <si>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</si>
  <si>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</si>
  <si>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</si>
  <si>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</si>
  <si>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</si>
  <si>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</si>
  <si>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</si>
  <si>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</si>
  <si>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</si>
  <si>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</si>
  <si>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</si>
  <si>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</si>
  <si>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</si>
  <si>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</si>
  <si>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</si>
  <si>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</si>
  <si>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</si>
  <si>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</si>
  <si>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</si>
  <si>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</si>
  <si>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</si>
  <si>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</si>
  <si>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</si>
  <si>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</si>
  <si>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</si>
  <si>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</si>
  <si>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</si>
  <si>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</si>
  <si>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</si>
  <si>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</si>
  <si>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</si>
  <si>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</si>
  <si>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</si>
  <si>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</si>
  <si>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</si>
  <si>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</si>
  <si>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</si>
  <si>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</si>
  <si>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</si>
  <si>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</si>
  <si>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</si>
  <si>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</si>
  <si>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</si>
  <si>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</si>
  <si>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</si>
  <si>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</si>
  <si>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</si>
  <si>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</si>
  <si>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</si>
  <si>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</si>
  <si>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</si>
  <si>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</si>
  <si>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</si>
  <si>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</si>
  <si>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</si>
  <si>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</si>
  <si>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</si>
  <si>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</si>
  <si>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</si>
  <si>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</si>
  <si>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</si>
  <si>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</si>
  <si>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</si>
  <si>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</si>
  <si>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</si>
  <si>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</si>
  <si>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</si>
  <si>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</si>
  <si>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</si>
  <si>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</si>
  <si>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</si>
  <si>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</si>
  <si>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</si>
  <si>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</si>
  <si>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</si>
  <si>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</si>
  <si>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</si>
  <si>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</si>
  <si>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</si>
  <si>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</si>
  <si>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</si>
  <si>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</si>
  <si>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</si>
  <si>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</si>
  <si>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</si>
  <si>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</si>
  <si>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</si>
  <si>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</si>
  <si>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</si>
  <si>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</si>
  <si>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</si>
  <si>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</si>
  <si>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</si>
  <si>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</si>
  <si>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</si>
  <si>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</si>
  <si>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</si>
  <si>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</si>
  <si>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</si>
  <si>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</si>
  <si>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</si>
  <si>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</si>
  <si>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</si>
  <si>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</si>
  <si>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</si>
  <si>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</si>
  <si>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</si>
  <si>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</si>
  <si>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</si>
  <si>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</si>
  <si>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</si>
  <si>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</si>
  <si>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</si>
  <si>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</si>
  <si>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</si>
  <si>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</si>
  <si>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</si>
  <si>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</si>
  <si>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</si>
  <si>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</si>
  <si>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</si>
  <si>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</si>
  <si>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</si>
  <si>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</si>
  <si>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</si>
  <si>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</si>
  <si>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</si>
  <si>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</si>
  <si>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</si>
  <si>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</si>
  <si>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</si>
  <si>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</si>
  <si>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</si>
  <si>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</si>
  <si>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</si>
  <si>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</si>
  <si>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</si>
  <si>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</si>
  <si>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</si>
  <si>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</si>
  <si>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</si>
  <si>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</si>
  <si>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</si>
  <si>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</si>
  <si>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</si>
  <si>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</si>
  <si>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</si>
  <si>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</si>
  <si>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</si>
  <si>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</si>
  <si>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</si>
  <si>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</si>
  <si>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</si>
  <si>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</si>
  <si>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</si>
  <si>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</si>
  <si>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</si>
  <si>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</si>
  <si>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</si>
  <si>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</si>
  <si>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</si>
  <si>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</si>
  <si>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</si>
  <si>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</si>
  <si>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</si>
  <si>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</si>
  <si>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</si>
  <si>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</si>
  <si>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</si>
  <si>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</si>
  <si>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</si>
  <si>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</si>
  <si>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</si>
  <si>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</si>
  <si>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</si>
  <si>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</si>
  <si>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</si>
  <si>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</si>
  <si>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</si>
  <si>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</si>
  <si>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</si>
  <si>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</si>
  <si>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</si>
  <si>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</si>
  <si>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</si>
  <si>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</si>
  <si>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</si>
  <si>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</si>
  <si>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</si>
  <si>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</si>
  <si>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</si>
  <si>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</si>
  <si>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</si>
  <si>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</si>
  <si>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</si>
  <si>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</si>
  <si>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</si>
  <si>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</si>
  <si>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</si>
  <si>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</si>
  <si>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</si>
  <si>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</si>
  <si>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</si>
  <si>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</si>
  <si>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</si>
  <si>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</si>
  <si>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</si>
  <si>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</si>
  <si>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</si>
  <si>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</si>
  <si>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</si>
  <si>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</si>
  <si>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</si>
  <si>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</si>
  <si>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</si>
  <si>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</si>
  <si>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</si>
  <si>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</si>
  <si>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</si>
  <si>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</si>
  <si>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</si>
  <si>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</si>
  <si>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</si>
  <si>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</si>
  <si>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</si>
  <si>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</si>
  <si>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</si>
  <si>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</si>
  <si>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</si>
  <si>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</si>
  <si>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</si>
  <si>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</si>
  <si>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</si>
  <si>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</si>
  <si>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</si>
  <si>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</si>
  <si>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</si>
  <si>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</si>
  <si>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</si>
  <si>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</si>
  <si>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</si>
  <si>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</si>
  <si>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</si>
  <si>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</si>
  <si>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</si>
  <si>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</si>
  <si>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</si>
  <si>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</si>
  <si>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</si>
  <si>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</si>
  <si>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</si>
  <si>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</si>
  <si>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</si>
  <si>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</si>
  <si>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</si>
  <si>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</si>
  <si>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</si>
  <si>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</si>
  <si>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</si>
  <si>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</si>
  <si>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</si>
  <si>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</si>
  <si>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</si>
  <si>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</si>
  <si>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</si>
  <si>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</si>
  <si>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</si>
  <si>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</si>
  <si>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</si>
  <si>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</si>
  <si>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</si>
  <si>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</si>
  <si>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</si>
  <si>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</si>
  <si>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</si>
  <si>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</si>
  <si>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</si>
  <si>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</si>
  <si>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</si>
  <si>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</si>
  <si>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</si>
  <si>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</si>
  <si>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</si>
  <si>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</si>
  <si>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</si>
  <si>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</si>
  <si>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</si>
  <si>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</si>
  <si>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</si>
  <si>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</si>
  <si>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</si>
  <si>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</si>
  <si>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</si>
  <si>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</si>
  <si>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</si>
  <si>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</si>
  <si>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</si>
  <si>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</si>
  <si>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</si>
  <si>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</si>
  <si>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</si>
  <si>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</si>
  <si>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</si>
  <si>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</si>
  <si>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</si>
  <si>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</si>
  <si>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</si>
  <si>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</si>
  <si>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</si>
  <si>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</si>
  <si>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</si>
  <si>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</si>
  <si>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</si>
  <si>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</si>
  <si>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</si>
  <si>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</si>
  <si>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</si>
  <si>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</si>
  <si>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</si>
  <si>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</si>
  <si>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</si>
  <si>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</si>
  <si>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</si>
  <si>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</si>
  <si>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</si>
  <si>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</si>
  <si>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</si>
  <si>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</si>
  <si>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</si>
  <si>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</si>
  <si>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</si>
  <si>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</si>
  <si>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</si>
  <si>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</si>
  <si>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</si>
  <si>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</si>
  <si>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</si>
  <si>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</si>
  <si>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</si>
  <si>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</si>
  <si>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</si>
  <si>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</si>
  <si>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</si>
  <si>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</si>
  <si>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</si>
  <si>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</si>
  <si>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</si>
  <si>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</si>
  <si>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</si>
  <si>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</si>
  <si>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</si>
  <si>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</si>
  <si>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</si>
  <si>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</si>
  <si>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</si>
  <si>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</si>
  <si>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</si>
  <si>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</si>
  <si>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</si>
  <si>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</si>
  <si>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</si>
  <si>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</si>
  <si>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</si>
  <si>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</si>
  <si>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</si>
  <si>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</si>
  <si>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</si>
  <si>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</si>
  <si>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</si>
  <si>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</si>
  <si>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</si>
  <si>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</si>
  <si>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</si>
  <si>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</si>
  <si>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</si>
  <si>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</si>
  <si>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</si>
  <si>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</si>
  <si>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</si>
  <si>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</si>
  <si>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</si>
  <si>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</si>
  <si>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</si>
  <si>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</si>
  <si>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</si>
  <si>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</si>
  <si>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</si>
  <si>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</si>
  <si>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</si>
  <si>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</si>
  <si>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</si>
  <si>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</si>
  <si>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</si>
  <si>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</si>
  <si>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</si>
  <si>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</si>
  <si>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</si>
  <si>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</si>
  <si>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</si>
  <si>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</si>
  <si>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</si>
  <si>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</si>
  <si>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</si>
  <si>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</si>
  <si>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</si>
  <si>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</si>
  <si>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</si>
  <si>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</si>
  <si>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</si>
  <si>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</si>
  <si>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</si>
  <si>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</si>
  <si>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</si>
  <si>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</si>
  <si>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</si>
  <si>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</si>
  <si>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</si>
  <si>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</si>
  <si>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</si>
  <si>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</si>
  <si>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</si>
  <si>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</si>
  <si>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</si>
  <si>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</si>
  <si>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</si>
  <si>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</si>
  <si>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</si>
  <si>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</si>
  <si>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</si>
  <si>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</si>
  <si>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</si>
  <si>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</si>
  <si>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</si>
  <si>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</si>
  <si>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</si>
  <si>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</si>
  <si>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</si>
  <si>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</si>
  <si>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</si>
  <si>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</si>
  <si>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</si>
  <si>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</si>
  <si>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</si>
  <si>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</si>
  <si>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</si>
  <si>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</si>
  <si>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</si>
  <si>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</si>
  <si>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</si>
  <si>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</si>
  <si>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</si>
  <si>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</si>
  <si>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</si>
  <si>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</si>
  <si>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</si>
  <si>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</si>
  <si>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</si>
  <si>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</si>
  <si>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</si>
  <si>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</si>
  <si>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</si>
  <si>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</si>
  <si>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</si>
  <si>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</si>
  <si>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</si>
  <si>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</si>
  <si>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</si>
  <si>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</si>
  <si>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</si>
  <si>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</si>
  <si>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</si>
  <si>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</si>
  <si>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</si>
  <si>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</si>
  <si>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</si>
  <si>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</si>
  <si>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</si>
  <si>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</si>
  <si>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</si>
  <si>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</si>
  <si>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</si>
  <si>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</si>
  <si>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</si>
  <si>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</si>
  <si>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</si>
  <si>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</si>
  <si>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</si>
  <si>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</si>
  <si>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</si>
  <si>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</si>
  <si>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</si>
  <si>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</si>
  <si>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</si>
  <si>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</si>
  <si>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</si>
  <si>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</si>
  <si>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</si>
  <si>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</si>
  <si>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</si>
  <si>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</si>
  <si>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</si>
  <si>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</si>
  <si>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</si>
  <si>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</si>
  <si>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</si>
  <si>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</si>
  <si>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</si>
  <si>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</si>
  <si>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</si>
  <si>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</si>
  <si>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</si>
  <si>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</si>
  <si>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</si>
  <si>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</si>
  <si>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</si>
  <si>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</si>
  <si>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</si>
  <si>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</si>
  <si>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</si>
  <si>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</si>
  <si>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</si>
  <si>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</si>
  <si>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</si>
  <si>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</si>
  <si>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</si>
  <si>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</si>
  <si>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</si>
  <si>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</si>
  <si>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</si>
  <si>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</si>
  <si>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</si>
  <si>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</si>
  <si>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</si>
  <si>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</si>
  <si>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</si>
  <si>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</si>
  <si>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</si>
  <si>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</si>
  <si>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</si>
  <si>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</si>
  <si>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</si>
  <si>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</si>
  <si>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</si>
  <si>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</si>
  <si>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</si>
  <si>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</si>
  <si>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</si>
  <si>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</si>
  <si>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</si>
  <si>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</si>
  <si>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</si>
  <si>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</si>
  <si>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</si>
  <si>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</si>
  <si>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</si>
  <si>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</si>
  <si>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</si>
  <si>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</si>
  <si>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</si>
  <si>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</si>
  <si>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</si>
  <si>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</si>
  <si>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</si>
  <si>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</si>
  <si>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</si>
  <si>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</si>
  <si>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</si>
  <si>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</si>
  <si>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</si>
  <si>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</si>
  <si>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</si>
  <si>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</si>
  <si>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</si>
  <si>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</si>
  <si>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</si>
  <si>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</si>
  <si>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</si>
  <si>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</si>
  <si>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</si>
  <si>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</si>
  <si>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</si>
  <si>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</si>
  <si>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</si>
  <si>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</si>
  <si>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</si>
  <si>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</si>
  <si>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</si>
  <si>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</si>
  <si>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</si>
  <si>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</si>
  <si>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</si>
  <si>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</si>
  <si>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</si>
  <si>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</si>
  <si>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</si>
  <si>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</si>
  <si>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</si>
  <si>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</si>
  <si>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</si>
  <si>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</si>
  <si>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</si>
  <si>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</si>
  <si>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</si>
  <si>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</si>
  <si>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</si>
  <si>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</si>
  <si>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</si>
  <si>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</si>
  <si>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</si>
  <si>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</si>
  <si>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</si>
  <si>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</si>
  <si>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</si>
  <si>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</si>
  <si>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</si>
  <si>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</si>
  <si>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</si>
  <si>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</si>
  <si>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</si>
  <si>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</si>
  <si>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</si>
  <si>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</si>
  <si>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</si>
  <si>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</si>
  <si>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</si>
  <si>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</si>
  <si>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</si>
  <si>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</si>
  <si>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</si>
  <si>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</si>
  <si>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</si>
  <si>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</si>
  <si>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</si>
  <si>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</si>
  <si>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</si>
  <si>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</si>
  <si>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</si>
  <si>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</si>
  <si>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</si>
  <si>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</si>
  <si>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</si>
  <si>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</si>
  <si>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</si>
  <si>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</si>
  <si>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</si>
  <si>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</si>
  <si>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</si>
  <si>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</si>
  <si>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</si>
  <si>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</si>
  <si>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</si>
  <si>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</si>
  <si>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</si>
  <si>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</si>
  <si>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</si>
  <si>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</si>
  <si>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</si>
  <si>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</si>
  <si>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</si>
  <si>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</si>
  <si>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</si>
  <si>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</si>
  <si>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</si>
  <si>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</si>
  <si>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</si>
  <si>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</si>
  <si>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</si>
  <si>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</si>
  <si>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</si>
  <si>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</si>
  <si>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</si>
  <si>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</si>
  <si>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</si>
  <si>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</si>
  <si>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</si>
  <si>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</si>
  <si>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</si>
  <si>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</si>
  <si>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</si>
  <si>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</si>
  <si>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</si>
  <si>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</si>
  <si>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</si>
  <si>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</si>
  <si>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</si>
  <si>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</si>
  <si>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</si>
  <si>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</si>
  <si>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</si>
  <si>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</si>
  <si>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</si>
  <si>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</si>
  <si>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</si>
  <si>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</si>
  <si>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</si>
  <si>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</si>
  <si>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</si>
  <si>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</si>
  <si>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</si>
  <si>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</si>
  <si>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</si>
  <si>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</si>
  <si>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</si>
  <si>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</si>
  <si>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</si>
  <si>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</si>
  <si>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</si>
  <si>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</si>
  <si>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</si>
  <si>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</si>
  <si>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</si>
  <si>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</si>
  <si>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</si>
  <si>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</si>
  <si>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</si>
  <si>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</si>
  <si>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</si>
  <si>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</si>
  <si>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</si>
  <si>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</si>
  <si>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</si>
  <si>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</si>
  <si>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</si>
  <si>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</si>
  <si>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</si>
  <si>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</si>
  <si>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</si>
  <si>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</si>
  <si>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</si>
  <si>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</si>
  <si>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</si>
  <si>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</si>
  <si>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</si>
  <si>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</si>
  <si>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</si>
  <si>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</si>
  <si>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</si>
  <si>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</si>
  <si>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</si>
  <si>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</si>
  <si>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</si>
  <si>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</si>
  <si>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</si>
  <si>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</si>
  <si>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</si>
  <si>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</si>
  <si>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</si>
  <si>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</si>
  <si>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</si>
  <si>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</si>
  <si>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</si>
  <si>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</si>
  <si>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</si>
  <si>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</si>
  <si>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</si>
  <si>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</si>
  <si>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</si>
  <si>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</si>
  <si>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</si>
  <si>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</si>
  <si>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</si>
  <si>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</si>
  <si>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</si>
  <si>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</si>
  <si>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</si>
  <si>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</si>
  <si>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</si>
  <si>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</si>
  <si>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</si>
  <si>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</si>
  <si>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</si>
  <si>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</si>
  <si>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</si>
  <si>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</si>
  <si>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</si>
  <si>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</si>
  <si>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</si>
  <si>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</si>
  <si>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</si>
  <si>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</si>
  <si>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</si>
  <si>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</si>
  <si>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</si>
  <si>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</si>
  <si>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</si>
  <si>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</si>
  <si>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</si>
  <si>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</si>
  <si>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</si>
  <si>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</si>
  <si>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</si>
  <si>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</si>
  <si>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</si>
  <si>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</si>
  <si>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</si>
  <si>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</si>
  <si>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</si>
  <si>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</si>
  <si>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</si>
  <si>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</si>
  <si>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</si>
  <si>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</si>
  <si>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</si>
  <si>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</si>
  <si>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</si>
  <si>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</si>
  <si>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</si>
  <si>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</si>
  <si>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</si>
  <si>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</si>
  <si>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</si>
  <si>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</si>
  <si>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</si>
  <si>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</si>
  <si>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</si>
  <si>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</si>
  <si>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</si>
  <si>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</si>
  <si>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</si>
  <si>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</si>
  <si>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</si>
  <si>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</si>
  <si>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</si>
  <si>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</si>
  <si>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</si>
  <si>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</si>
  <si>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</si>
  <si>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</si>
  <si>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</si>
  <si>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</si>
  <si>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</si>
  <si>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</si>
  <si>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</si>
  <si>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</si>
  <si>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</si>
  <si>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</si>
  <si>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</si>
  <si>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</si>
  <si>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</si>
  <si>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</si>
  <si>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</si>
  <si>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</si>
  <si>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</si>
  <si>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</si>
  <si>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</si>
  <si>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</si>
  <si>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</si>
  <si>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</si>
  <si>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</si>
  <si>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</si>
  <si>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</si>
  <si>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</si>
  <si>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</si>
  <si>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</si>
  <si>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</si>
  <si>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</si>
  <si>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</si>
  <si>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</si>
  <si>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</si>
  <si>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</si>
  <si>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</si>
  <si>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</si>
  <si>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</si>
  <si>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</si>
  <si>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</si>
  <si>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</si>
  <si>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</si>
  <si>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</si>
  <si>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</si>
  <si>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</si>
  <si>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</si>
  <si>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</si>
  <si>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</si>
  <si>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</si>
  <si>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</si>
  <si>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</si>
  <si>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</si>
  <si>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</si>
  <si>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</si>
  <si>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</si>
  <si>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</si>
  <si>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</si>
  <si>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</si>
  <si>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</si>
  <si>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</si>
  <si>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</si>
  <si>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</si>
  <si>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</si>
  <si>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</si>
  <si>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</si>
  <si>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</si>
  <si>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</si>
  <si>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</si>
  <si>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</si>
  <si>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</si>
  <si>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</si>
  <si>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</si>
  <si>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</si>
  <si>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</si>
  <si>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</si>
  <si>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</si>
  <si>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</si>
  <si>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</si>
  <si>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</si>
  <si>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</si>
  <si>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</si>
  <si>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</si>
  <si>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</si>
  <si>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</si>
  <si>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</si>
  <si>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</si>
  <si>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</si>
  <si>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</si>
  <si>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</si>
  <si>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</si>
  <si>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</si>
  <si>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</si>
  <si>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</si>
  <si>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</si>
  <si>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</si>
  <si>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</si>
  <si>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</si>
  <si>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</si>
  <si>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</si>
  <si>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</si>
  <si>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</si>
  <si>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</si>
  <si>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</si>
  <si>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</si>
  <si>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</si>
  <si>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</si>
  <si>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</si>
  <si>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</si>
  <si>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</si>
  <si>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</si>
  <si>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</si>
  <si>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</si>
  <si>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</si>
  <si>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</si>
  <si>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</si>
  <si>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</si>
  <si>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</si>
  <si>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</si>
  <si>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</si>
  <si>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</si>
  <si>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</si>
  <si>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</si>
  <si>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</si>
  <si>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</si>
  <si>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</si>
  <si>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</si>
  <si>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</si>
  <si>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</si>
  <si>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</si>
  <si>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</si>
  <si>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</si>
  <si>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</si>
  <si>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</si>
  <si>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</si>
  <si>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</si>
  <si>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</si>
  <si>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</si>
  <si>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</si>
  <si>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</si>
  <si>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</si>
  <si>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</si>
  <si>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</si>
  <si>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</si>
  <si>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</si>
  <si>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</si>
  <si>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</si>
  <si>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</si>
  <si>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</si>
  <si>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</si>
  <si>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</si>
  <si>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</si>
  <si>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</si>
  <si>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</si>
  <si>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</si>
  <si>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</si>
  <si>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</si>
  <si>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</si>
  <si>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</si>
  <si>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</si>
  <si>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</si>
  <si>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</si>
  <si>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</si>
  <si>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</si>
  <si>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</si>
  <si>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</si>
  <si>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</si>
  <si>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</si>
  <si>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</si>
  <si>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</si>
  <si>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</si>
  <si>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</si>
  <si>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</si>
  <si>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</si>
  <si>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</si>
  <si>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</si>
  <si>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</si>
  <si>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</si>
  <si>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</si>
  <si>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</si>
  <si>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</si>
  <si>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</si>
  <si>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</si>
  <si>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</si>
  <si>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</si>
  <si>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</si>
  <si>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</si>
  <si>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</si>
  <si>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</si>
  <si>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</si>
  <si>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</si>
  <si>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</si>
  <si>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</si>
  <si>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</si>
  <si>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</si>
  <si>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</si>
  <si>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</si>
  <si>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</si>
  <si>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</si>
  <si>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</si>
  <si>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</si>
  <si>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</si>
  <si>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</si>
  <si>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</si>
  <si>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</si>
  <si>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</si>
  <si>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</si>
  <si>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</si>
  <si>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</si>
  <si>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</si>
  <si>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</si>
  <si>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</si>
  <si>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</si>
  <si>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</si>
  <si>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</si>
  <si>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</si>
  <si>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</si>
  <si>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</si>
  <si>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</si>
  <si>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</si>
  <si>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</si>
  <si>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</si>
  <si>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</si>
  <si>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</si>
  <si>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</si>
  <si>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</si>
  <si>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</si>
  <si>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</si>
  <si>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</si>
  <si>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</si>
  <si>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</si>
  <si>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</si>
  <si>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</si>
  <si>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</si>
  <si>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</si>
  <si>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</si>
  <si>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</si>
  <si>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</si>
  <si>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</si>
  <si>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</si>
  <si>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</si>
  <si>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</si>
  <si>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</si>
  <si>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</si>
  <si>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</si>
  <si>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</si>
  <si>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</si>
  <si>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</si>
  <si>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</si>
  <si>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</si>
  <si>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</si>
  <si>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</si>
  <si>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</si>
  <si>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</si>
  <si>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</si>
  <si>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</si>
  <si>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</si>
  <si>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</si>
  <si>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</si>
  <si>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</si>
  <si>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</si>
  <si>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</si>
  <si>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</si>
  <si>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</si>
  <si>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</si>
  <si>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</si>
  <si>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</si>
  <si>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</si>
  <si>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</si>
  <si>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</si>
  <si>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</si>
  <si>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</si>
  <si>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</si>
  <si>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</si>
  <si>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</si>
  <si>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</si>
  <si>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</si>
  <si>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</si>
  <si>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</si>
  <si>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</si>
  <si>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</si>
  <si>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</si>
  <si>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</si>
  <si>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</si>
  <si>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</si>
  <si>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</si>
  <si>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</si>
  <si>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</si>
  <si>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</si>
  <si>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</si>
  <si>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</si>
  <si>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</si>
  <si>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</si>
  <si>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</si>
  <si>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</si>
  <si>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</si>
  <si>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</si>
  <si>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</si>
  <si>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</si>
  <si>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</si>
  <si>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</si>
  <si>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</si>
  <si>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</si>
  <si>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</si>
  <si>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</si>
  <si>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</si>
  <si>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</si>
  <si>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</si>
  <si>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</si>
  <si>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</si>
  <si>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</si>
  <si>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</si>
  <si>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</si>
  <si>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</si>
  <si>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</si>
  <si>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</si>
  <si>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</si>
  <si>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</si>
  <si>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</si>
  <si>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</si>
  <si>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</si>
  <si>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</si>
  <si>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</si>
  <si>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</si>
  <si>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</si>
  <si>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</si>
  <si>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</si>
  <si>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</si>
  <si>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</si>
  <si>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</si>
  <si>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</si>
  <si>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</si>
  <si>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</si>
  <si>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</si>
  <si>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</si>
  <si>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</si>
  <si>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</si>
  <si>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</si>
  <si>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</si>
  <si>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</si>
  <si>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</si>
  <si>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</si>
  <si>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</si>
  <si>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</si>
  <si>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</si>
  <si>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</si>
  <si>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</si>
  <si>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</si>
  <si>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</si>
  <si>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</si>
  <si>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</si>
  <si>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</si>
  <si>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</si>
  <si>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</si>
  <si>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</si>
  <si>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</si>
  <si>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</si>
  <si>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</si>
  <si>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</si>
  <si>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</si>
  <si>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</si>
  <si>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</si>
  <si>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</si>
  <si>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</si>
  <si>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</si>
  <si>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</si>
  <si>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</si>
  <si>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</si>
  <si>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</si>
  <si>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</si>
  <si>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</si>
  <si>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</si>
  <si>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</si>
  <si>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</si>
  <si>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</si>
  <si>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</si>
  <si>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</si>
  <si>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</si>
  <si>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</si>
  <si>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</si>
  <si>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</si>
  <si>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</si>
  <si>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</si>
  <si>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</si>
  <si>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</si>
  <si>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</si>
  <si>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</si>
  <si>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</si>
  <si>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</si>
  <si>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</si>
  <si>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</si>
  <si>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</si>
  <si>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</si>
  <si>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</si>
  <si>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</si>
  <si>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</si>
  <si>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</si>
  <si>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</si>
  <si>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</si>
  <si>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</si>
  <si>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</si>
  <si>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</si>
  <si>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</si>
  <si>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</si>
  <si>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</si>
  <si>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</si>
  <si>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</si>
  <si>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</si>
  <si>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</si>
  <si>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</si>
  <si>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</si>
  <si>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</si>
  <si>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</si>
  <si>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</si>
  <si>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</si>
  <si>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</si>
  <si>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</si>
  <si>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</si>
  <si>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</si>
  <si>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</si>
  <si>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</si>
  <si>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</si>
  <si>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</si>
  <si>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</si>
  <si>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</si>
  <si>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</si>
  <si>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</si>
  <si>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</si>
  <si>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</si>
  <si>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</si>
  <si>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</si>
  <si>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</si>
  <si>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</si>
  <si>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</si>
  <si>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</si>
  <si>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</si>
  <si>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</si>
  <si>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</si>
  <si>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</si>
  <si>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</si>
  <si>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</si>
  <si>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</si>
  <si>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</si>
  <si>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</si>
  <si>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</si>
  <si>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</si>
  <si>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</si>
  <si>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</si>
  <si>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</si>
  <si>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</si>
  <si>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</si>
  <si>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</si>
  <si>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</si>
  <si>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</si>
  <si>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</si>
  <si>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</si>
  <si>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</si>
  <si>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</si>
  <si>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</si>
  <si>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</si>
  <si>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</si>
  <si>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</si>
  <si>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</si>
  <si>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</si>
  <si>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</si>
  <si>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</si>
  <si>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</si>
  <si>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</si>
  <si>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</si>
  <si>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</si>
  <si>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</si>
  <si>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</si>
  <si>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</si>
  <si>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</si>
  <si>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</si>
  <si>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</si>
  <si>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</si>
  <si>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</si>
  <si>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</si>
  <si>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</si>
  <si>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</si>
  <si>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</si>
  <si>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</si>
  <si>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</si>
  <si>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</si>
  <si>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</si>
  <si>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</si>
  <si>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</si>
  <si>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</si>
  <si>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</si>
  <si>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</si>
  <si>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</si>
  <si>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</si>
  <si>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</si>
  <si>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</si>
  <si>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</si>
  <si>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</si>
  <si>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</si>
  <si>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</si>
  <si>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</si>
  <si>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</si>
  <si>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</si>
  <si>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</si>
  <si>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</si>
  <si>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</si>
  <si>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</si>
  <si>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</si>
  <si>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</si>
  <si>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</si>
  <si>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</si>
  <si>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</si>
  <si>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</si>
  <si>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</si>
  <si>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</si>
  <si>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</si>
  <si>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</si>
  <si>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</si>
  <si>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</si>
  <si>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</si>
  <si>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</si>
  <si>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</si>
  <si>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</si>
  <si>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</si>
  <si>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</si>
  <si>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</si>
  <si>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</si>
  <si>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</si>
  <si>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</si>
  <si>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</si>
  <si>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</si>
  <si>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</si>
  <si>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</si>
  <si>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</si>
  <si>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</si>
  <si>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</si>
  <si>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</si>
  <si>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</si>
  <si>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</si>
  <si>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</si>
  <si>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</si>
  <si>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</si>
  <si>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</si>
  <si>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</si>
  <si>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</si>
  <si>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</si>
  <si>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</si>
  <si>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</si>
  <si>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</si>
  <si>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</si>
  <si>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</si>
  <si>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</si>
  <si>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</si>
  <si>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</si>
  <si>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</si>
  <si>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</si>
  <si>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</si>
  <si>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</si>
  <si>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</si>
  <si>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</si>
  <si>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</si>
  <si>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</si>
  <si>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</si>
  <si>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</si>
  <si>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</si>
  <si>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</si>
  <si>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</si>
  <si>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</si>
  <si>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</si>
  <si>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</si>
  <si>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</si>
  <si>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</si>
  <si>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</si>
  <si>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</si>
  <si>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</si>
  <si>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</si>
  <si>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</si>
  <si>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</si>
  <si>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</si>
  <si>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</si>
  <si>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</si>
  <si>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</si>
  <si>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</si>
  <si>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</si>
  <si>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</si>
  <si>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</si>
  <si>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</si>
  <si>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</si>
  <si>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</si>
  <si>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</si>
  <si>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</si>
  <si>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</si>
  <si>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</si>
  <si>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</si>
  <si>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</si>
  <si>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</si>
  <si>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</si>
  <si>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</si>
  <si>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</si>
  <si>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</si>
  <si>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</si>
  <si>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</si>
  <si>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</si>
  <si>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</si>
  <si>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</si>
  <si>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</si>
  <si>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</si>
  <si>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</si>
  <si>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</si>
  <si>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</si>
  <si>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</si>
  <si>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</si>
  <si>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</si>
  <si>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</si>
  <si>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</si>
  <si>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</si>
  <si>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</si>
  <si>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</si>
  <si>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</si>
  <si>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</si>
  <si>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</si>
  <si>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</si>
  <si>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</si>
  <si>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</si>
  <si>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</si>
  <si>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</si>
  <si>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</si>
  <si>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</si>
  <si>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</si>
  <si>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</si>
  <si>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</si>
  <si>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</si>
  <si>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</si>
  <si>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</si>
  <si>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</si>
  <si>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</si>
  <si>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</si>
  <si>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</si>
  <si>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</si>
  <si>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</si>
  <si>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</si>
  <si>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</si>
  <si>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</si>
  <si>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</si>
  <si>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</si>
  <si>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</si>
  <si>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</si>
  <si>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</si>
  <si>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</si>
  <si>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</si>
  <si>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</si>
  <si>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</si>
  <si>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</si>
  <si>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</si>
  <si>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</si>
  <si>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</si>
  <si>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</si>
  <si>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</si>
  <si>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</si>
  <si>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</si>
  <si>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</si>
  <si>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</si>
  <si>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</si>
  <si>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</si>
  <si>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</si>
  <si>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</si>
  <si>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</si>
  <si>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</si>
  <si>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</si>
  <si>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</si>
  <si>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</si>
  <si>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</si>
  <si>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</si>
  <si>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</si>
  <si>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</si>
  <si>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</si>
  <si>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</si>
  <si>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</si>
  <si>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</si>
  <si>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</si>
  <si>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</si>
  <si>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</si>
  <si>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</si>
  <si>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</si>
  <si>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</si>
  <si>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</si>
  <si>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</si>
  <si>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</si>
  <si>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</si>
  <si>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</si>
  <si>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</si>
  <si>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</si>
  <si>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</si>
  <si>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</si>
  <si>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</si>
  <si>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</si>
  <si>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</si>
  <si>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</si>
  <si>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</si>
  <si>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</si>
  <si>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</si>
  <si>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</si>
  <si>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</si>
  <si>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</si>
  <si>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</si>
  <si>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</si>
  <si>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</si>
  <si>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</si>
  <si>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</si>
  <si>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</si>
  <si>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</si>
  <si>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</si>
  <si>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</si>
  <si>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</si>
  <si>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</si>
  <si>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</si>
  <si>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</si>
  <si>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</si>
  <si>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</si>
  <si>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</si>
  <si>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</si>
  <si>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</si>
  <si>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</si>
  <si>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</si>
  <si>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</si>
  <si>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</si>
  <si>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</si>
  <si>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</si>
  <si>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</si>
  <si>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</si>
  <si>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</si>
  <si>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</si>
  <si>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</si>
  <si>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</si>
  <si>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</si>
  <si>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</si>
  <si>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</si>
  <si>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</si>
  <si>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</si>
  <si>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</si>
  <si>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</si>
  <si>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</si>
  <si>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</si>
  <si>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</si>
  <si>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</si>
  <si>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</si>
  <si>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</si>
  <si>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</si>
  <si>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</si>
  <si>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</si>
  <si>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</si>
  <si>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</si>
  <si>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</si>
  <si>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</si>
  <si>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</si>
  <si>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</si>
  <si>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</si>
  <si>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</si>
  <si>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</si>
  <si>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</si>
  <si>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</si>
  <si>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</si>
  <si>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</si>
  <si>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</si>
  <si>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</si>
  <si>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</si>
  <si>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</si>
  <si>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</si>
  <si>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</si>
  <si>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</si>
  <si>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</si>
  <si>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</si>
  <si>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</si>
  <si>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</si>
  <si>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</si>
  <si>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</si>
  <si>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</si>
  <si>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</si>
  <si>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</si>
  <si>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</si>
  <si>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</si>
  <si>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</si>
  <si>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</si>
  <si>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</si>
  <si>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</si>
  <si>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</si>
  <si>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</si>
  <si>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</si>
  <si>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</si>
  <si>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</si>
  <si>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</si>
  <si>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</si>
  <si>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</si>
  <si>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</si>
  <si>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</si>
  <si>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</si>
  <si>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</si>
  <si>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</si>
  <si>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</si>
  <si>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</si>
  <si>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</si>
  <si>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</si>
  <si>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</si>
  <si>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</si>
  <si>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</si>
  <si>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</si>
  <si>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</si>
  <si>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</si>
  <si>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</si>
  <si>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</si>
  <si>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</si>
  <si>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</si>
  <si>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</si>
  <si>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</si>
  <si>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</si>
  <si>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</si>
  <si>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</si>
  <si>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</si>
  <si>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</si>
  <si>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</si>
  <si>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</si>
  <si>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</si>
  <si>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</si>
  <si>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</si>
  <si>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</si>
  <si>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</si>
  <si>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</si>
  <si>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</si>
  <si>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</si>
  <si>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</si>
  <si>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</si>
  <si>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</si>
  <si>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</si>
  <si>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</si>
  <si>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</si>
  <si>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</si>
  <si>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</si>
  <si>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</si>
  <si>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</si>
  <si>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</si>
  <si>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</si>
  <si>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</si>
  <si>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</si>
  <si>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</si>
  <si>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</si>
  <si>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</si>
  <si>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</si>
  <si>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</si>
  <si>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</si>
  <si>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</si>
  <si>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</si>
  <si>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</si>
  <si>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</si>
  <si>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</si>
  <si>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</si>
  <si>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</si>
  <si>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</si>
  <si>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</si>
  <si>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</si>
  <si>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</si>
  <si>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</si>
  <si>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</si>
  <si>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</si>
  <si>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</si>
  <si>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</si>
  <si>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</si>
  <si>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</si>
  <si>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</si>
  <si>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</si>
  <si>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</si>
  <si>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</si>
  <si>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</si>
  <si>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</si>
  <si>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</si>
  <si>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</si>
  <si>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</si>
  <si>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</si>
  <si>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</si>
  <si>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</si>
  <si>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</si>
  <si>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</si>
  <si>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</si>
  <si>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</si>
  <si>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</si>
  <si>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</si>
  <si>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</si>
  <si>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</si>
  <si>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</si>
  <si>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</si>
  <si>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</si>
  <si>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</si>
  <si>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</si>
  <si>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</si>
  <si>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</si>
  <si>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</si>
  <si>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</si>
  <si>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</si>
  <si>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</si>
  <si>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</si>
  <si>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</si>
  <si>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</si>
  <si>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</si>
  <si>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</si>
  <si>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</si>
  <si>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</si>
  <si>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</si>
  <si>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</si>
  <si>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</si>
  <si>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</si>
  <si>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</si>
  <si>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</si>
  <si>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</si>
  <si>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</si>
  <si>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</si>
  <si>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</si>
  <si>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</si>
  <si>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</si>
  <si>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</si>
  <si>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</si>
  <si>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</si>
  <si>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</si>
  <si>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</si>
  <si>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</si>
  <si>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</si>
  <si>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</si>
  <si>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</si>
  <si>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</si>
  <si>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</si>
  <si>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</si>
  <si>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</si>
  <si>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</si>
  <si>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</si>
  <si>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</si>
  <si>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</si>
  <si>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</si>
  <si>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</si>
  <si>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</si>
  <si>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</si>
  <si>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</si>
  <si>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</si>
  <si>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</si>
  <si>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</si>
  <si>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</si>
  <si>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</si>
  <si>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</si>
  <si>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</si>
  <si>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</si>
  <si>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</si>
  <si>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</si>
  <si>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</si>
  <si>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</si>
  <si>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</si>
  <si>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</si>
  <si>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</si>
  <si>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</si>
  <si>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</si>
  <si>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</si>
  <si>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</si>
  <si>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</si>
  <si>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</si>
  <si>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</si>
  <si>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</si>
  <si>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</si>
  <si>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</si>
  <si>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</si>
  <si>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</si>
  <si>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</si>
  <si>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</si>
  <si>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</si>
  <si>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</si>
  <si>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</si>
  <si>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</si>
  <si>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</si>
  <si>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</si>
  <si>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</si>
  <si>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</si>
  <si>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</si>
  <si>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</si>
  <si>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</si>
  <si>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</si>
  <si>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</si>
  <si>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</si>
  <si>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</si>
  <si>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</si>
  <si>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</si>
  <si>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</si>
  <si>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</si>
  <si>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</si>
  <si>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</si>
  <si>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</si>
  <si>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</si>
  <si>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</si>
  <si>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</si>
  <si>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</si>
  <si>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</si>
  <si>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</si>
  <si>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</si>
  <si>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</si>
  <si>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</si>
  <si>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</si>
  <si>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</si>
  <si>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</si>
  <si>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</si>
  <si>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</si>
  <si>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</si>
  <si>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</si>
  <si>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</si>
  <si>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</si>
  <si>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</si>
  <si>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</si>
  <si>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</si>
  <si>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</si>
  <si>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</si>
  <si>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</si>
  <si>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</si>
  <si>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</si>
  <si>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</si>
  <si>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</si>
  <si>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</si>
  <si>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</si>
  <si>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</si>
  <si>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</si>
  <si>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</si>
  <si>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</si>
  <si>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</si>
  <si>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</si>
  <si>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</si>
  <si>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</si>
  <si>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</si>
  <si>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</si>
  <si>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</si>
  <si>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</si>
  <si>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</si>
  <si>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</si>
  <si>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</si>
  <si>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</si>
  <si>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</si>
  <si>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</si>
  <si>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</si>
  <si>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</si>
  <si>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</si>
  <si>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</si>
  <si>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</si>
  <si>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</si>
  <si>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</si>
  <si>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</si>
  <si>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</si>
  <si>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</si>
  <si>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</si>
  <si>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</si>
  <si>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</si>
  <si>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</si>
  <si>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</si>
  <si>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</si>
  <si>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</si>
  <si>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</si>
  <si>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</si>
  <si>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</si>
  <si>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</si>
  <si>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</si>
  <si>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</si>
  <si>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</si>
  <si>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</si>
  <si>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</si>
  <si>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</si>
  <si>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</si>
  <si>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</si>
  <si>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</si>
  <si>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</si>
  <si>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</si>
  <si>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</si>
  <si>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</si>
  <si>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</si>
  <si>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</si>
  <si>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</si>
  <si>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</si>
  <si>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</si>
  <si>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</si>
  <si>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</si>
  <si>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</si>
  <si>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</si>
  <si>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</si>
  <si>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</si>
  <si>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</si>
  <si>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</si>
  <si>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</si>
  <si>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</si>
  <si>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</si>
  <si>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</si>
  <si>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</si>
  <si>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</si>
  <si>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</si>
  <si>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</si>
  <si>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</si>
  <si>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</si>
  <si>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</si>
  <si>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</si>
  <si>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</si>
  <si>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</si>
  <si>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</si>
  <si>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</si>
  <si>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</si>
  <si>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</si>
  <si>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</si>
  <si>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</si>
  <si>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</si>
  <si>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</si>
  <si>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</si>
  <si>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</si>
  <si>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</si>
  <si>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</si>
  <si>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</si>
  <si>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</si>
  <si>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</si>
  <si>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</si>
  <si>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</si>
  <si>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</si>
  <si>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</si>
  <si>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</si>
  <si>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</si>
  <si>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</si>
  <si>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</si>
  <si>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</si>
  <si>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</si>
  <si>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</si>
  <si>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</si>
  <si>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</si>
  <si>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</si>
  <si>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</si>
  <si>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</si>
  <si>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</si>
  <si>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</si>
  <si>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</si>
  <si>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</si>
  <si>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</si>
  <si>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</si>
  <si>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</si>
  <si>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</si>
  <si>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</si>
  <si>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</si>
  <si>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</si>
  <si>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</si>
  <si>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</si>
  <si>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</si>
  <si>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</si>
  <si>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</si>
  <si>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</si>
  <si>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</si>
  <si>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</si>
  <si>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</si>
  <si>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</si>
  <si>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</si>
  <si>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</si>
  <si>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</si>
  <si>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</si>
  <si>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</si>
  <si>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</si>
  <si>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</si>
  <si>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</si>
  <si>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</si>
  <si>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</si>
  <si>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</si>
  <si>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</si>
  <si>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</si>
  <si>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</si>
  <si>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</si>
  <si>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</si>
  <si>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</si>
  <si>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</si>
  <si>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</si>
  <si>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</si>
  <si>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</si>
  <si>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</si>
  <si>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</si>
  <si>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</si>
  <si>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</si>
  <si>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</si>
  <si>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</si>
  <si>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</si>
  <si>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</si>
  <si>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</si>
  <si>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</si>
  <si>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</si>
  <si>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</si>
  <si>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</si>
  <si>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</si>
  <si>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</si>
  <si>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</si>
  <si>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</si>
  <si>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</si>
  <si>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</si>
  <si>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</si>
  <si>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</si>
  <si>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</si>
  <si>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</si>
  <si>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</si>
  <si>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</si>
  <si>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</si>
  <si>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</si>
  <si>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</si>
  <si>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</si>
  <si>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</si>
  <si>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</si>
  <si>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</si>
  <si>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</si>
  <si>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</si>
  <si>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</si>
  <si>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</si>
  <si>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</si>
  <si>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</si>
  <si>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</si>
  <si>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</si>
  <si>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</si>
  <si>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</si>
  <si>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</si>
  <si>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</si>
  <si>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</si>
  <si>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</si>
  <si>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</si>
  <si>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</si>
  <si>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</si>
  <si>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</si>
  <si>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</si>
  <si>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</si>
  <si>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</si>
  <si>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</si>
  <si>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</si>
  <si>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</si>
  <si>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</si>
  <si>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</si>
  <si>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</si>
  <si>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</si>
  <si>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</si>
  <si>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</si>
  <si>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</si>
  <si>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</si>
  <si>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</si>
  <si>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</si>
  <si>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</si>
  <si>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</si>
  <si>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</si>
  <si>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</si>
  <si>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</si>
  <si>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</si>
  <si>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</si>
  <si>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</si>
  <si>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</si>
  <si>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</si>
  <si>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</si>
  <si>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</si>
  <si>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</si>
  <si>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</si>
  <si>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</si>
  <si>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</si>
  <si>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</si>
  <si>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</si>
  <si>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</si>
  <si>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</si>
  <si>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</si>
  <si>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</si>
  <si>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</si>
  <si>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</si>
  <si>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</si>
  <si>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</si>
  <si>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</si>
  <si>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</si>
  <si>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</si>
  <si>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</si>
  <si>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</si>
  <si>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</si>
  <si>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</si>
  <si>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</si>
  <si>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</si>
  <si>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</si>
  <si>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</si>
  <si>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</si>
  <si>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</si>
  <si>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</si>
  <si>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</si>
  <si>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</si>
  <si>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</si>
  <si>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</si>
  <si>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</si>
  <si>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</si>
  <si>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</si>
  <si>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</si>
  <si>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</si>
  <si>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</si>
  <si>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</si>
  <si>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</si>
  <si>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</si>
  <si>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</si>
  <si>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</si>
  <si>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</si>
  <si>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</si>
  <si>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</si>
  <si>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</si>
  <si>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</si>
  <si>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</si>
  <si>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</si>
  <si>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</si>
  <si>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</si>
  <si>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</si>
  <si>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</si>
  <si>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</si>
  <si>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</si>
  <si>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</si>
  <si>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</si>
  <si>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</si>
  <si>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</si>
  <si>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</si>
  <si>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</si>
  <si>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</si>
  <si>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</si>
  <si>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</si>
  <si>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</si>
  <si>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</si>
  <si>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</si>
  <si>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</si>
  <si>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</si>
  <si>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</si>
  <si>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</si>
  <si>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</si>
  <si>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</si>
  <si>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</si>
  <si>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</si>
  <si>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</si>
  <si>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</si>
  <si>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</si>
  <si>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</si>
  <si>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</si>
  <si>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</si>
  <si>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</si>
  <si>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</si>
  <si>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</si>
  <si>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</si>
  <si>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</si>
  <si>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</si>
  <si>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</si>
  <si>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</si>
  <si>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</si>
  <si>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</si>
  <si>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</si>
  <si>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</si>
  <si>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</si>
  <si>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</si>
  <si>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</si>
  <si>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</si>
  <si>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</si>
  <si>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</si>
  <si>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</si>
  <si>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</si>
  <si>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</si>
  <si>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</si>
  <si>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</si>
  <si>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</si>
  <si>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</si>
  <si>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</si>
  <si>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</si>
  <si>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</si>
  <si>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</si>
  <si>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</si>
  <si>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</si>
  <si>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</si>
  <si>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</si>
  <si>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</si>
  <si>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</si>
  <si>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</si>
  <si>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</si>
  <si>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</si>
  <si>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</si>
  <si>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</si>
  <si>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</si>
  <si>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</si>
  <si>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</si>
  <si>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</si>
  <si>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</si>
  <si>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</si>
  <si>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</si>
  <si>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</si>
  <si>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</si>
  <si>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</si>
  <si>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</si>
  <si>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</si>
  <si>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</si>
  <si>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</si>
  <si>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</si>
  <si>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</si>
  <si>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</si>
  <si>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</si>
  <si>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</si>
  <si>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</si>
  <si>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</si>
  <si>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</si>
  <si>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</si>
  <si>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</si>
  <si>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</si>
  <si>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</si>
  <si>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</si>
  <si>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</si>
  <si>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</si>
  <si>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</si>
  <si>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</si>
  <si>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</si>
  <si>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</si>
  <si>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</si>
  <si>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</si>
  <si>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</si>
  <si>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</si>
  <si>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</si>
  <si>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</si>
  <si>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</si>
  <si>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</si>
  <si>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</si>
  <si>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</si>
  <si>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</si>
  <si>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</si>
  <si>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</si>
  <si>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</si>
  <si>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</si>
  <si>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</si>
  <si>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</si>
  <si>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</si>
  <si>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</si>
  <si>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</si>
  <si>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</si>
  <si>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</si>
  <si>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</si>
  <si>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</si>
  <si>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</si>
  <si>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</si>
  <si>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</si>
  <si>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</si>
  <si>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</si>
  <si>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</si>
  <si>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</si>
  <si>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</si>
  <si>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</si>
  <si>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</si>
  <si>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</si>
  <si>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</si>
  <si>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</si>
  <si>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</si>
  <si>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</si>
  <si>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</si>
  <si>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</si>
  <si>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</si>
  <si>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</si>
  <si>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</si>
  <si>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</si>
  <si>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</si>
  <si>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</si>
  <si>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</si>
  <si>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</si>
  <si>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</si>
  <si>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</si>
  <si>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</si>
  <si>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</si>
  <si>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</si>
  <si>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</si>
  <si>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</si>
  <si>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</si>
  <si>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</si>
  <si>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</si>
  <si>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</si>
  <si>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</si>
  <si>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</si>
  <si>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</si>
  <si>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</si>
  <si>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</si>
  <si>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</si>
  <si>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</si>
  <si>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</si>
  <si>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</si>
  <si>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</si>
  <si>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</si>
  <si>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</si>
  <si>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</si>
  <si>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</si>
  <si>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</si>
  <si>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</si>
  <si>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</si>
  <si>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</si>
  <si>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</si>
  <si>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</si>
  <si>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</si>
  <si>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</si>
  <si>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</si>
  <si>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</si>
  <si>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</si>
  <si>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</si>
  <si>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</si>
  <si>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</si>
  <si>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</si>
  <si>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</si>
  <si>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</si>
  <si>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</si>
  <si>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</si>
  <si>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</si>
  <si>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</si>
  <si>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</si>
  <si>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</si>
  <si>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</si>
  <si>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</si>
  <si>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</si>
  <si>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</si>
  <si>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</si>
  <si>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</si>
  <si>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</si>
  <si>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</si>
  <si>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</si>
  <si>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</si>
  <si>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</si>
  <si>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</si>
  <si>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</si>
  <si>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</si>
  <si>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</si>
  <si>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</si>
  <si>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</si>
  <si>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</si>
  <si>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</si>
  <si>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</si>
  <si>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</si>
  <si>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</si>
  <si>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</si>
  <si>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</si>
  <si>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</si>
  <si>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</si>
  <si>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</si>
  <si>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</si>
  <si>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</si>
  <si>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</si>
  <si>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</si>
  <si>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</si>
  <si>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</si>
  <si>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</si>
  <si>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</si>
  <si>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</si>
  <si>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</si>
  <si>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</si>
  <si>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</si>
  <si>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</si>
  <si>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</si>
  <si>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</si>
  <si>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</si>
  <si>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</si>
  <si>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</si>
  <si>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</si>
  <si>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</si>
  <si>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</si>
  <si>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</si>
  <si>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</si>
  <si>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</si>
  <si>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</si>
  <si>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</si>
  <si>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</si>
  <si>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</si>
  <si>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</si>
  <si>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</si>
  <si>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</si>
  <si>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</si>
  <si>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</si>
  <si>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</si>
  <si>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</si>
  <si>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</si>
  <si>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</si>
  <si>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</si>
  <si>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</si>
  <si>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</si>
  <si>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</si>
  <si>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</si>
  <si>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</si>
  <si>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</si>
  <si>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</si>
  <si>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</si>
  <si>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</si>
  <si>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</si>
  <si>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</si>
  <si>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</si>
  <si>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</si>
  <si>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</si>
  <si>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</si>
  <si>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</si>
  <si>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</si>
  <si>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</si>
  <si>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</si>
  <si>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</si>
  <si>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</si>
  <si>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</si>
  <si>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</si>
  <si>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</si>
  <si>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</si>
  <si>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</si>
  <si>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</si>
  <si>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</si>
  <si>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</si>
  <si>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</si>
  <si>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</si>
  <si>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</si>
  <si>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</si>
  <si>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</si>
  <si>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</si>
  <si>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</si>
  <si>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</si>
  <si>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</si>
  <si>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</si>
  <si>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</si>
  <si>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</si>
  <si>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</si>
  <si>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</si>
  <si>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</si>
  <si>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</si>
  <si>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</si>
  <si>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</si>
  <si>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</si>
  <si>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</si>
  <si>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</si>
  <si>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</si>
  <si>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</si>
  <si>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</si>
  <si>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</si>
  <si>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</si>
  <si>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</si>
  <si>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</si>
  <si>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</si>
  <si>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</si>
  <si>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</si>
  <si>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</si>
  <si>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</si>
  <si>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</si>
  <si>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</si>
  <si>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</si>
  <si>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</si>
  <si>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</si>
  <si>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</si>
  <si>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</si>
  <si>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</si>
  <si>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</si>
  <si>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</si>
  <si>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</si>
  <si>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</si>
  <si>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</si>
  <si>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</si>
  <si>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</si>
  <si>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</si>
  <si>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</si>
  <si>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</si>
  <si>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</si>
  <si>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</si>
  <si>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</si>
  <si>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</si>
  <si>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</si>
  <si>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</si>
  <si>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</si>
  <si>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</si>
  <si>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</si>
  <si>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</si>
  <si>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</si>
  <si>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</si>
  <si>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</si>
  <si>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</si>
  <si>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</si>
  <si>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</si>
  <si>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</si>
  <si>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</si>
  <si>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</si>
  <si>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</si>
  <si>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</si>
  <si>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</si>
  <si>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</si>
  <si>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</si>
  <si>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</si>
  <si>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</si>
  <si>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</si>
  <si>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</si>
  <si>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</si>
  <si>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</si>
  <si>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</si>
  <si>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</si>
  <si>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</si>
  <si>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</si>
  <si>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</si>
  <si>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</si>
  <si>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</si>
  <si>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</si>
  <si>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</si>
  <si>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</si>
  <si>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</si>
  <si>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</si>
  <si>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</si>
  <si>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</si>
  <si>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</si>
  <si>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</si>
  <si>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</si>
  <si>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</si>
  <si>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</si>
  <si>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</si>
  <si>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</si>
  <si>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</si>
  <si>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</si>
  <si>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</si>
  <si>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</si>
  <si>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</si>
  <si>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</si>
  <si>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</si>
  <si>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</si>
  <si>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</si>
  <si>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</si>
  <si>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</si>
  <si>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</si>
  <si>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</si>
  <si>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</si>
  <si>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</si>
  <si>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</si>
  <si>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</si>
  <si>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</si>
  <si>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</si>
  <si>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</si>
  <si>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</si>
  <si>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</si>
  <si>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</si>
  <si>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</si>
  <si>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</si>
  <si>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</si>
  <si>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</si>
  <si>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</si>
  <si>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</si>
  <si>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</si>
  <si>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</si>
  <si>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</si>
  <si>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</si>
  <si>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</si>
  <si>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</si>
  <si>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</si>
  <si>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</si>
  <si>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</si>
  <si>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</si>
  <si>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</si>
  <si>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</si>
  <si>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</si>
  <si>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</si>
  <si>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</si>
  <si>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</si>
  <si>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</si>
  <si>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</si>
  <si>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</si>
  <si>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</si>
  <si>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</si>
  <si>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</si>
  <si>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</si>
  <si>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</si>
  <si>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</si>
  <si>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</si>
  <si>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</si>
  <si>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</si>
  <si>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</si>
  <si>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</si>
  <si>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</si>
  <si>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</si>
  <si>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</si>
  <si>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</si>
  <si>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</si>
  <si>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</si>
  <si>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</si>
  <si>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</si>
  <si>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</si>
  <si>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</si>
  <si>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</si>
  <si>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</si>
  <si>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</si>
  <si>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</si>
  <si>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</si>
  <si>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</si>
  <si>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</si>
  <si>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</si>
  <si>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</si>
  <si>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</si>
  <si>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</si>
  <si>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</si>
  <si>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</si>
  <si>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</si>
  <si>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</si>
  <si>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</si>
  <si>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</si>
  <si>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</si>
  <si>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</si>
  <si>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</si>
  <si>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</si>
  <si>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</si>
  <si>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</si>
  <si>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</si>
  <si>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</si>
  <si>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</si>
  <si>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</si>
  <si>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</si>
  <si>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</si>
  <si>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</si>
  <si>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</si>
  <si>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</si>
  <si>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</si>
  <si>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</si>
  <si>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</si>
  <si>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</si>
  <si>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</si>
  <si>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</si>
  <si>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</si>
  <si>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</si>
  <si>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</si>
  <si>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</si>
  <si>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</si>
  <si>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</si>
  <si>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</si>
  <si>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</si>
  <si>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</si>
  <si>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</si>
  <si>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</si>
  <si>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</si>
  <si>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</si>
  <si>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</si>
  <si>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</si>
  <si>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</si>
  <si>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</si>
  <si>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</si>
  <si>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</si>
  <si>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</si>
  <si>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</si>
  <si>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</si>
  <si>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</si>
  <si>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</si>
  <si>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</si>
  <si>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</si>
  <si>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</si>
  <si>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</si>
  <si>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</si>
  <si>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</si>
  <si>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</si>
  <si>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</si>
  <si>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</si>
  <si>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</si>
  <si>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</si>
  <si>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</si>
  <si>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</si>
  <si>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</si>
  <si>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</si>
  <si>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</si>
  <si>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</si>
  <si>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</si>
  <si>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</si>
  <si>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</si>
  <si>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</si>
  <si>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</si>
  <si>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</si>
  <si>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</si>
  <si>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</si>
  <si>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</si>
  <si>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</si>
  <si>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</si>
  <si>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</si>
  <si>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</si>
  <si>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</si>
  <si>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</si>
  <si>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</si>
  <si>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</si>
  <si>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</si>
  <si>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</si>
  <si>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</si>
  <si>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</si>
  <si>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</si>
  <si>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</si>
  <si>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</si>
  <si>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</si>
  <si>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</si>
  <si>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</si>
  <si>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</si>
  <si>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</si>
  <si>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</si>
  <si>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</si>
  <si>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</si>
  <si>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</si>
  <si>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</si>
  <si>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</si>
  <si>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</si>
  <si>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</si>
  <si>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</si>
  <si>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</si>
  <si>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</si>
  <si>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</si>
  <si>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</si>
  <si>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</si>
  <si>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</si>
  <si>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</si>
  <si>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</si>
  <si>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</si>
  <si>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</si>
  <si>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</si>
  <si>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</si>
  <si>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</si>
  <si>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</si>
  <si>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</si>
  <si>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</si>
  <si>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</si>
  <si>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</si>
  <si>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</si>
  <si>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</si>
  <si>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</si>
  <si>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</si>
  <si>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</si>
  <si>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</si>
  <si>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</si>
  <si>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</si>
  <si>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</si>
  <si>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</si>
  <si>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</si>
  <si>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</si>
  <si>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</si>
  <si>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</si>
  <si>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</si>
  <si>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</si>
  <si>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</si>
  <si>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</si>
  <si>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</si>
  <si>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</si>
  <si>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</si>
  <si>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</si>
  <si>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</si>
  <si>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</si>
  <si>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</si>
  <si>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</si>
  <si>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</si>
  <si>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</si>
  <si>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</si>
  <si>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</si>
  <si>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</si>
  <si>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</si>
  <si>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</si>
  <si>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</si>
  <si>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</si>
  <si>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</si>
  <si>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</si>
  <si>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</si>
  <si>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</si>
  <si>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</si>
  <si>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</si>
  <si>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</si>
  <si>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</si>
  <si>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</si>
  <si>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</si>
  <si>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</si>
  <si>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</si>
  <si>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</si>
  <si>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</si>
  <si>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</si>
  <si>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</si>
  <si>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</si>
  <si>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</si>
  <si>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</si>
  <si>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</si>
  <si>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</si>
  <si>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</si>
  <si>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</si>
  <si>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</si>
  <si>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</si>
  <si>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</si>
  <si>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</si>
  <si>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</si>
  <si>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</si>
  <si>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</si>
  <si>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</si>
  <si>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</si>
  <si>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</si>
  <si>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</si>
  <si>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</si>
  <si>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</si>
  <si>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</si>
  <si>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</si>
  <si>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</si>
  <si>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</si>
  <si>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</si>
  <si>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</si>
  <si>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</si>
  <si>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</si>
  <si>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</si>
  <si>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</si>
  <si>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</si>
  <si>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</si>
  <si>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</si>
  <si>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</si>
  <si>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</si>
  <si>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</si>
  <si>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</si>
  <si>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</si>
  <si>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</si>
  <si>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</si>
  <si>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</si>
  <si>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</si>
  <si>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</si>
  <si>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</si>
  <si>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</si>
  <si>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</si>
  <si>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</si>
  <si>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</si>
  <si>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</si>
  <si>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</si>
  <si>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</si>
  <si>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</si>
  <si>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</si>
  <si>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</si>
  <si>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</si>
  <si>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</si>
  <si>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</si>
  <si>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</si>
  <si>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</si>
  <si>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</si>
  <si>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</si>
  <si>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</si>
  <si>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</si>
  <si>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</si>
  <si>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</si>
  <si>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</si>
  <si>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</si>
  <si>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</si>
  <si>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</si>
  <si>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</si>
  <si>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</si>
  <si>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</si>
  <si>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</si>
  <si>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</si>
  <si>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</si>
  <si>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</si>
  <si>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</si>
  <si>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</si>
  <si>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</si>
  <si>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</si>
  <si>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</si>
  <si>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</si>
  <si>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</si>
  <si>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</si>
  <si>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</si>
  <si>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</si>
  <si>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</si>
  <si>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</si>
  <si>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</si>
  <si>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</si>
  <si>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</si>
  <si>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</si>
  <si>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</si>
  <si>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</si>
  <si>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</si>
  <si>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</si>
  <si>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</si>
  <si>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</si>
  <si>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</si>
  <si>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</si>
  <si>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</si>
  <si>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</si>
  <si>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</si>
  <si>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</si>
  <si>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</si>
  <si>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</si>
  <si>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</si>
  <si>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</si>
  <si>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</si>
  <si>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</si>
  <si>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</si>
  <si>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</si>
  <si>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</si>
  <si>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</si>
  <si>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</si>
  <si>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</si>
  <si>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</si>
  <si>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</si>
  <si>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</si>
  <si>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</si>
  <si>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</si>
  <si>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</si>
  <si>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</si>
  <si>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</si>
  <si>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</si>
  <si>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</si>
  <si>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</si>
  <si>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</si>
  <si>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</si>
  <si>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</si>
  <si>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</si>
  <si>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</si>
  <si>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</si>
  <si>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</si>
  <si>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</si>
  <si>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</si>
  <si>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</si>
  <si>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</si>
  <si>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</si>
  <si>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</si>
  <si>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</si>
  <si>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</si>
  <si>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</si>
  <si>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</si>
  <si>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</si>
  <si>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</si>
  <si>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</si>
  <si>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</si>
  <si>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</si>
  <si>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</si>
  <si>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</si>
  <si>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</si>
  <si>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</si>
  <si>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</si>
  <si>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</si>
  <si>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</si>
  <si>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</si>
  <si>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</si>
  <si>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</si>
  <si>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</si>
  <si>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</si>
  <si>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</si>
  <si>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</si>
  <si>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</si>
  <si>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</si>
  <si>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</si>
  <si>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</si>
  <si>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</si>
  <si>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</si>
  <si>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</si>
  <si>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</si>
  <si>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</si>
  <si>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</si>
  <si>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</si>
  <si>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</si>
  <si>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</si>
  <si>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</si>
  <si>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</si>
  <si>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</si>
  <si>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</si>
  <si>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</si>
  <si>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</si>
  <si>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</si>
  <si>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</si>
  <si>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</si>
  <si>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</si>
  <si>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</si>
  <si>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</si>
  <si>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</si>
  <si>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</si>
  <si>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</si>
  <si>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</si>
  <si>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</si>
  <si>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</si>
  <si>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</si>
  <si>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</si>
  <si>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</si>
  <si>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</si>
  <si>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</si>
  <si>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</si>
  <si>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</si>
  <si>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</si>
  <si>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</si>
  <si>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</si>
  <si>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</si>
  <si>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</si>
  <si>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</si>
  <si>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</si>
  <si>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</si>
  <si>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</si>
  <si>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</si>
  <si>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</si>
  <si>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</si>
  <si>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</si>
  <si>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</si>
  <si>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</si>
  <si>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</si>
  <si>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</si>
  <si>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</si>
  <si>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</si>
  <si>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</si>
  <si>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</si>
  <si>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</si>
  <si>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</si>
  <si>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</si>
  <si>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</si>
  <si>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</si>
  <si>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</si>
  <si>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</si>
  <si>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</si>
  <si>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</si>
  <si>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</si>
  <si>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</si>
  <si>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</si>
  <si>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</si>
  <si>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</si>
  <si>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</si>
  <si>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</si>
  <si>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</si>
  <si>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</si>
  <si>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</si>
  <si>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</si>
  <si>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</si>
  <si>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</si>
  <si>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</si>
  <si>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</si>
  <si>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</si>
  <si>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</si>
  <si>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</si>
  <si>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</si>
  <si>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</si>
  <si>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</si>
  <si>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</si>
  <si>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</si>
  <si>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</si>
  <si>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</si>
  <si>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</si>
  <si>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</si>
  <si>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</si>
  <si>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</si>
  <si>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</si>
  <si>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</si>
  <si>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</si>
  <si>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</si>
  <si>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</si>
  <si>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</si>
  <si>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</si>
  <si>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</si>
  <si>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</si>
  <si>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</si>
  <si>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</si>
  <si>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</si>
  <si>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</si>
  <si>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</si>
  <si>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</si>
  <si>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</si>
  <si>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</si>
  <si>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</si>
  <si>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</si>
  <si>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</si>
  <si>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</si>
  <si>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</si>
  <si>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</si>
  <si>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</si>
  <si>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</si>
  <si>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</si>
  <si>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</si>
  <si>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</si>
  <si>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</si>
  <si>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</si>
  <si>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</si>
  <si>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</si>
  <si>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</si>
  <si>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</si>
  <si>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</si>
  <si>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</si>
  <si>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</si>
  <si>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</si>
  <si>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</si>
  <si>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</si>
  <si>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</si>
  <si>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</si>
  <si>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</si>
  <si>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</si>
  <si>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</si>
  <si>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</si>
  <si>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</si>
  <si>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</si>
  <si>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</si>
  <si>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</si>
  <si>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</si>
  <si>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</si>
  <si>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</si>
  <si>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</si>
  <si>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</si>
  <si>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</si>
  <si>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</si>
  <si>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</si>
  <si>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</si>
  <si>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</si>
  <si>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</si>
  <si>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</si>
  <si>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</si>
  <si>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</si>
  <si>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</si>
  <si>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</si>
  <si>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</si>
  <si>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</si>
  <si>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</si>
  <si>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</si>
  <si>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</si>
  <si>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</si>
  <si>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</si>
  <si>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</si>
  <si>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</si>
  <si>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</si>
  <si>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</si>
  <si>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</si>
  <si>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</si>
  <si>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</si>
  <si>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</si>
  <si>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</si>
  <si>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</si>
  <si>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</si>
  <si>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</si>
  <si>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</si>
  <si>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</si>
  <si>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</si>
  <si>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</si>
  <si>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</si>
  <si>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</si>
  <si>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</si>
  <si>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</si>
  <si>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</si>
  <si>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</si>
  <si>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</si>
  <si>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</si>
  <si>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</si>
  <si>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</si>
  <si>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</si>
  <si>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</si>
  <si>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</si>
  <si>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</si>
  <si>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</si>
  <si>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</si>
  <si>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</si>
  <si>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</si>
  <si>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</si>
  <si>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</si>
  <si>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</si>
  <si>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</si>
  <si>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</si>
  <si>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</si>
  <si>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</si>
  <si>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</si>
  <si>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</si>
  <si>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</si>
  <si>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</si>
  <si>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</si>
  <si>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</si>
  <si>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</si>
  <si>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</si>
  <si>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</si>
  <si>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</si>
  <si>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</si>
  <si>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</si>
  <si>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</si>
  <si>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</si>
  <si>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</si>
  <si>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</si>
  <si>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</si>
  <si>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</si>
  <si>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</si>
  <si>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</si>
  <si>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</si>
  <si>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</si>
  <si>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</si>
  <si>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</si>
  <si>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</si>
  <si>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</si>
  <si>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</si>
  <si>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</si>
  <si>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</si>
  <si>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</si>
  <si>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</si>
  <si>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</si>
  <si>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</si>
  <si>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</si>
  <si>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</si>
  <si>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</si>
  <si>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</si>
  <si>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</si>
  <si>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</si>
  <si>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</si>
  <si>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</si>
  <si>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</si>
  <si>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</si>
  <si>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</si>
  <si>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</si>
  <si>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</si>
  <si>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</si>
  <si>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</si>
  <si>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</si>
  <si>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</si>
  <si>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</si>
  <si>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</si>
  <si>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</si>
  <si>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</si>
  <si>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</si>
  <si>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</si>
  <si>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</si>
  <si>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</si>
  <si>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</si>
  <si>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</si>
  <si>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</si>
  <si>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</si>
  <si>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</si>
  <si>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</si>
  <si>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</si>
  <si>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</si>
  <si>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</si>
  <si>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</si>
  <si>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</si>
  <si>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</si>
  <si>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</si>
  <si>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</si>
  <si>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</si>
  <si>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</si>
  <si>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</si>
  <si>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</si>
  <si>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</si>
  <si>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</si>
  <si>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</si>
  <si>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</si>
  <si>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</si>
  <si>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</si>
  <si>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</si>
  <si>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</si>
  <si>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</si>
  <si>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</si>
  <si>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</si>
  <si>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</si>
  <si>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</si>
  <si>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</si>
  <si>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</si>
  <si>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</si>
  <si>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</si>
  <si>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</si>
  <si>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</si>
  <si>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</si>
  <si>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</si>
  <si>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</si>
  <si>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</si>
  <si>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</si>
  <si>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</si>
  <si>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</si>
  <si>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</si>
  <si>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</si>
  <si>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</si>
  <si>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</si>
  <si>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</si>
  <si>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</si>
  <si>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</si>
  <si>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</si>
  <si>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</si>
  <si>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</si>
  <si>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</si>
  <si>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</si>
  <si>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</si>
  <si>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</si>
  <si>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</si>
  <si>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</si>
  <si>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</si>
  <si>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</si>
  <si>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</si>
  <si>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</si>
  <si>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</si>
  <si>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</si>
  <si>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</si>
  <si>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</si>
  <si>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</si>
  <si>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</si>
  <si>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</si>
  <si>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</si>
  <si>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</si>
  <si>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</si>
  <si>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</si>
  <si>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</si>
  <si>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</si>
  <si>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</si>
  <si>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</si>
  <si>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</si>
  <si>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</si>
  <si>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</si>
  <si>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</si>
  <si>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</si>
  <si>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</si>
  <si>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</si>
  <si>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</si>
  <si>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</si>
  <si>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</si>
  <si>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</si>
  <si>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</si>
  <si>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</si>
  <si>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</si>
  <si>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</si>
  <si>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</si>
  <si>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</si>
  <si>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</si>
  <si>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</si>
  <si>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</si>
  <si>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</si>
  <si>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</si>
  <si>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</si>
  <si>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</si>
  <si>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</si>
  <si>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</si>
  <si>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</si>
  <si>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</si>
  <si>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</si>
  <si>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</si>
  <si>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</si>
  <si>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</si>
  <si>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</si>
  <si>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</si>
  <si>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</si>
  <si>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</si>
  <si>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</si>
  <si>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</si>
  <si>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</si>
  <si>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</si>
  <si>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</si>
  <si>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</si>
  <si>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</si>
  <si>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</si>
  <si>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</si>
  <si>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</si>
  <si>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</si>
  <si>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</si>
  <si>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</si>
  <si>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</si>
  <si>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</si>
  <si>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</si>
  <si>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</si>
  <si>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</si>
  <si>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</si>
  <si>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</si>
  <si>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</si>
  <si>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</si>
  <si>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</si>
  <si>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</si>
  <si>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</si>
  <si>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</si>
  <si>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</si>
  <si>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</si>
  <si>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</si>
  <si>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</si>
  <si>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</si>
  <si>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</si>
  <si>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</si>
  <si>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</si>
  <si>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</si>
  <si>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</si>
  <si>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</si>
  <si>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</si>
  <si>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</si>
  <si>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</si>
  <si>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</si>
  <si>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</si>
  <si>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</si>
  <si>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</si>
  <si>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</si>
  <si>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</si>
  <si>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</si>
  <si>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</si>
  <si>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</si>
  <si>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</si>
  <si>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</si>
  <si>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</si>
  <si>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</si>
  <si>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</si>
  <si>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</si>
  <si>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</si>
  <si>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</si>
  <si>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</si>
  <si>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</si>
  <si>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</si>
  <si>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</si>
  <si>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</si>
  <si>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</si>
  <si>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</si>
  <si>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</si>
  <si>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</si>
  <si>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</si>
  <si>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</si>
  <si>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</si>
  <si>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</si>
  <si>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</si>
  <si>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</si>
  <si>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</si>
  <si>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</si>
  <si>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</si>
  <si>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</si>
  <si>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</si>
  <si>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</si>
  <si>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</si>
  <si>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</si>
  <si>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</si>
  <si>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</si>
  <si>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</si>
  <si>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</si>
  <si>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</si>
  <si>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</si>
  <si>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</si>
  <si>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</si>
  <si>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</si>
  <si>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</si>
  <si>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</si>
  <si>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</si>
  <si>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</si>
  <si>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</si>
  <si>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</si>
  <si>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</si>
  <si>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</si>
  <si>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</si>
  <si>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</si>
  <si>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</si>
  <si>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</si>
  <si>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</si>
  <si>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</si>
  <si>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</si>
  <si>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</si>
  <si>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</si>
  <si>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</si>
  <si>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</si>
  <si>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</si>
  <si>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</si>
  <si>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</si>
  <si>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</si>
  <si>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</si>
  <si>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</si>
  <si>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</si>
  <si>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</si>
  <si>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</si>
  <si>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</si>
  <si>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</si>
  <si>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</si>
  <si>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</si>
  <si>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</si>
  <si>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</si>
  <si>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</si>
  <si>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</si>
  <si>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</si>
  <si>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</si>
  <si>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</si>
  <si>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</si>
  <si>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</si>
  <si>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</si>
  <si>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</si>
  <si>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</si>
  <si>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</si>
  <si>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</si>
  <si>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</si>
  <si>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</si>
  <si>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</si>
  <si>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</si>
  <si>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</si>
  <si>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</si>
  <si>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</si>
  <si>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</si>
  <si>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</si>
  <si>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</si>
  <si>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</si>
  <si>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</si>
  <si>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</si>
  <si>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</si>
  <si>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</si>
  <si>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</si>
  <si>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</si>
  <si>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</si>
  <si>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</si>
  <si>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</si>
  <si>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</si>
  <si>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</si>
  <si>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</si>
  <si>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</si>
  <si>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</si>
  <si>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</si>
  <si>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</si>
  <si>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</si>
  <si>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</si>
  <si>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</si>
  <si>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</si>
  <si>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</si>
  <si>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</si>
  <si>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</si>
  <si>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</si>
  <si>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</si>
  <si>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</si>
  <si>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</si>
  <si>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</si>
  <si>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</si>
  <si>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</si>
  <si>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</si>
  <si>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</si>
  <si>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</si>
  <si>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</si>
  <si>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</si>
  <si>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</si>
  <si>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</si>
  <si>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</si>
  <si>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</si>
  <si>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</si>
  <si>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</si>
  <si>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</si>
  <si>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</si>
  <si>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</si>
  <si>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</si>
  <si>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</si>
  <si>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</si>
  <si>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</si>
  <si>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</si>
  <si>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</si>
  <si>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</si>
  <si>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</si>
  <si>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</si>
  <si>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</si>
  <si>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</si>
  <si>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</si>
  <si>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</si>
  <si>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</si>
  <si>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</si>
  <si>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</si>
  <si>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</si>
  <si>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</si>
  <si>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</si>
  <si>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</si>
  <si>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</si>
  <si>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</si>
  <si>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</si>
  <si>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</si>
  <si>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</si>
  <si>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</si>
  <si>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</si>
  <si>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</si>
  <si>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</si>
  <si>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</si>
  <si>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</si>
  <si>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</si>
  <si>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</si>
  <si>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</si>
  <si>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</si>
  <si>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</si>
  <si>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</si>
  <si>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</si>
  <si>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</si>
  <si>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</si>
  <si>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</si>
  <si>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</si>
  <si>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</si>
  <si>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</si>
  <si>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</si>
  <si>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</si>
  <si>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</si>
  <si>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</si>
  <si>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</si>
  <si>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</si>
  <si>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</si>
  <si>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</si>
  <si>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</si>
  <si>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</si>
  <si>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</si>
  <si>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</si>
  <si>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</si>
  <si>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</si>
  <si>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</si>
  <si>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</si>
  <si>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</si>
  <si>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</si>
  <si>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</si>
  <si>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</si>
  <si>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</si>
  <si>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</si>
  <si>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</si>
  <si>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</si>
  <si>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</si>
  <si>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</si>
  <si>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</si>
  <si>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</si>
  <si>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</si>
  <si>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</si>
  <si>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</si>
  <si>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</si>
  <si>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</si>
  <si>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</si>
  <si>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</si>
  <si>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</si>
  <si>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</si>
  <si>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</si>
  <si>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</si>
  <si>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</si>
  <si>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</si>
  <si>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</si>
  <si>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</si>
  <si>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</si>
  <si>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</si>
  <si>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</si>
  <si>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</si>
  <si>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</si>
  <si>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</si>
  <si>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</si>
  <si>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</si>
  <si>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</si>
  <si>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</si>
  <si>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</si>
  <si>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</si>
  <si>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</si>
  <si>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</si>
  <si>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</si>
  <si>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</si>
  <si>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</si>
  <si>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</si>
  <si>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</si>
  <si>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</si>
  <si>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</si>
  <si>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</si>
  <si>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</si>
  <si>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</si>
  <si>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</si>
  <si>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</si>
  <si>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</si>
  <si>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</si>
  <si>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</si>
  <si>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</si>
  <si>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</si>
  <si>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</si>
  <si>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</si>
  <si>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</si>
  <si>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</si>
  <si>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</si>
  <si>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</si>
  <si>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</si>
  <si>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</si>
  <si>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</si>
  <si>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</si>
  <si>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</si>
  <si>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</si>
  <si>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</si>
  <si>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</si>
  <si>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</si>
  <si>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</si>
  <si>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</si>
  <si>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</si>
  <si>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</si>
  <si>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</si>
  <si>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</si>
  <si>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</si>
  <si>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</si>
  <si>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</si>
  <si>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</si>
  <si>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</si>
  <si>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</si>
  <si>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</si>
  <si>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</si>
  <si>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</si>
  <si>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</si>
  <si>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</si>
  <si>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</si>
  <si>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</si>
  <si>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</si>
  <si>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</si>
  <si>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</si>
  <si>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</si>
  <si>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</si>
  <si>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</si>
  <si>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</si>
  <si>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</si>
  <si>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</si>
  <si>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</si>
  <si>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</si>
  <si>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</si>
  <si>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</si>
  <si>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</si>
  <si>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</si>
  <si>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</si>
  <si>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</si>
  <si>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</si>
  <si>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</si>
  <si>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</si>
  <si>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</si>
  <si>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</si>
  <si>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</si>
  <si>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</si>
  <si>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</si>
  <si>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</si>
  <si>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</si>
  <si>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</si>
  <si>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</si>
  <si>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</si>
  <si>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</si>
  <si>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</si>
  <si>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</si>
  <si>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</si>
  <si>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</si>
  <si>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</si>
  <si>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</si>
  <si>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</si>
  <si>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</si>
  <si>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</si>
  <si>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</si>
  <si>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</si>
  <si>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</si>
  <si>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</si>
  <si>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</si>
  <si>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</si>
  <si>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</si>
  <si>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</si>
  <si>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</si>
  <si>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</si>
  <si>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</si>
  <si>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</si>
  <si>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</si>
  <si>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</si>
  <si>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</si>
  <si>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</si>
  <si>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</si>
  <si>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</si>
  <si>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</si>
  <si>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</si>
  <si>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</si>
  <si>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</si>
  <si>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</si>
  <si>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</si>
  <si>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</si>
  <si>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</si>
  <si>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</si>
  <si>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</si>
  <si>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</si>
  <si>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</si>
  <si>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</si>
  <si>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</si>
  <si>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</si>
  <si>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</si>
  <si>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</si>
  <si>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</si>
  <si>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</si>
  <si>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</si>
  <si>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</si>
  <si>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</si>
  <si>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</si>
  <si>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</si>
  <si>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</si>
  <si>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</si>
  <si>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</si>
  <si>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</si>
  <si>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</si>
  <si>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</si>
  <si>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</si>
  <si>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</si>
  <si>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</si>
  <si>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</si>
  <si>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</si>
  <si>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</si>
  <si>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</si>
  <si>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</si>
  <si>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</si>
  <si>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</si>
  <si>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</si>
  <si>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</si>
  <si>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</si>
  <si>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</si>
  <si>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</si>
  <si>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</si>
  <si>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</si>
  <si>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</si>
  <si>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</si>
  <si>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</si>
  <si>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</si>
  <si>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</si>
  <si>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</si>
  <si>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</si>
  <si>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</si>
  <si>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</si>
  <si>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</si>
  <si>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</si>
  <si>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</si>
  <si>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</si>
  <si>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</si>
  <si>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</si>
  <si>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</si>
  <si>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</si>
  <si>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</si>
  <si>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</si>
  <si>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</si>
  <si>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</si>
  <si>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</si>
  <si>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</si>
  <si>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</si>
  <si>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</si>
  <si>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</si>
  <si>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</si>
  <si>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</si>
  <si>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</si>
  <si>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</si>
  <si>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</si>
  <si>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</si>
  <si>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</si>
  <si>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</si>
  <si>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</si>
  <si>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</si>
  <si>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</si>
  <si>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</si>
  <si>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</si>
  <si>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</si>
  <si>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</si>
  <si>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</si>
  <si>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</si>
  <si>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</si>
  <si>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</si>
  <si>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</si>
  <si>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</si>
  <si>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</si>
  <si>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</si>
  <si>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</si>
  <si>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</si>
  <si>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</si>
  <si>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</si>
  <si>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</si>
  <si>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</si>
  <si>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</si>
  <si>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</si>
  <si>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</si>
  <si>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</si>
  <si>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</si>
  <si>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</si>
  <si>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</si>
  <si>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</si>
  <si>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</si>
  <si>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</si>
  <si>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</si>
  <si>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</si>
  <si>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</si>
  <si>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</si>
  <si>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</si>
  <si>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</si>
  <si>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</si>
  <si>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</si>
  <si>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</si>
  <si>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</si>
  <si>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</si>
  <si>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</si>
  <si>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</si>
  <si>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</si>
  <si>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</si>
  <si>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</si>
  <si>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</si>
  <si>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</si>
  <si>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</si>
  <si>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</si>
  <si>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</si>
  <si>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</si>
  <si>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</si>
  <si>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</si>
  <si>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</si>
  <si>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</si>
  <si>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</si>
  <si>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</si>
  <si>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</si>
  <si>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</si>
  <si>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</si>
  <si>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</si>
  <si>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</si>
  <si>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</si>
  <si>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</si>
  <si>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</si>
  <si>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</si>
  <si>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</si>
  <si>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</si>
  <si>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</si>
  <si>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</si>
  <si>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</si>
  <si>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</si>
  <si>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</si>
  <si>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</si>
  <si>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</si>
  <si>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</si>
  <si>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</si>
  <si>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</si>
  <si>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</si>
  <si>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</si>
  <si>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</si>
  <si>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</si>
  <si>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</si>
  <si>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</si>
  <si>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</si>
  <si>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</si>
  <si>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</si>
  <si>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</si>
  <si>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</si>
  <si>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</si>
  <si>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</si>
  <si>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</si>
  <si>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</si>
  <si>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</si>
  <si>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</si>
  <si>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</si>
  <si>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</si>
  <si>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</si>
  <si>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</si>
  <si>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</si>
  <si>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</si>
  <si>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</si>
  <si>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</si>
  <si>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</si>
  <si>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</si>
  <si>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</si>
  <si>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</si>
  <si>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</si>
  <si>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</si>
  <si>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</si>
  <si>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</si>
  <si>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</si>
  <si>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</si>
  <si>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</si>
  <si>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</si>
  <si>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</si>
  <si>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</si>
  <si>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</si>
  <si>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</si>
  <si>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</si>
  <si>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</si>
  <si>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</si>
  <si>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</si>
  <si>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</si>
  <si>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</si>
  <si>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</si>
  <si>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</si>
  <si>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</si>
  <si>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</si>
  <si>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</si>
  <si>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</si>
  <si>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</si>
  <si>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</si>
  <si>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</si>
  <si>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</si>
  <si>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</si>
  <si>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</si>
  <si>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</si>
  <si>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</si>
  <si>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</si>
  <si>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</si>
  <si>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</si>
  <si>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</si>
  <si>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</si>
  <si>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</si>
  <si>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</si>
  <si>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</si>
  <si>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</si>
  <si>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</si>
  <si>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</si>
  <si>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</si>
  <si>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</si>
  <si>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</si>
  <si>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</si>
  <si>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</si>
  <si>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</si>
  <si>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</si>
  <si>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</si>
  <si>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</si>
  <si>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</si>
  <si>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</si>
  <si>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</si>
  <si>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</si>
  <si>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</si>
  <si>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</si>
  <si>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</si>
  <si>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</si>
  <si>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</si>
  <si>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</si>
  <si>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</si>
  <si>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</si>
  <si>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</si>
  <si>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</si>
  <si>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</si>
  <si>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</si>
  <si>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</si>
  <si>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</si>
  <si>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</si>
  <si>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</si>
  <si>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</si>
  <si>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</si>
  <si>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</si>
  <si>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</si>
  <si>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</si>
  <si>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</si>
  <si>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</si>
  <si>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</si>
  <si>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</si>
  <si>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</si>
  <si>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</si>
  <si>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</si>
  <si>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</si>
  <si>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</si>
  <si>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</si>
  <si>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</si>
  <si>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</si>
  <si>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</si>
  <si>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</si>
  <si>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</si>
  <si>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</si>
  <si>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</si>
  <si>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</si>
  <si>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</si>
  <si>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</si>
  <si>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</si>
  <si>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</si>
  <si>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</si>
  <si>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</si>
  <si>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</si>
  <si>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</si>
  <si>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</si>
  <si>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</si>
  <si>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</si>
  <si>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</si>
  <si>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</si>
  <si>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</si>
  <si>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</si>
  <si>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</si>
  <si>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</si>
  <si>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</si>
  <si>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</si>
  <si>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</si>
  <si>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</si>
  <si>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</si>
  <si>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</si>
  <si>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</si>
  <si>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</si>
  <si>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</si>
  <si>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</si>
  <si>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</si>
  <si>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</si>
  <si>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</si>
  <si>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</si>
  <si>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</si>
  <si>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</si>
  <si>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</si>
  <si>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</si>
  <si>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</si>
  <si>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</si>
  <si>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</si>
  <si>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</si>
  <si>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</si>
  <si>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</si>
  <si>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</si>
  <si>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</si>
  <si>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</si>
  <si>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</si>
  <si>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</si>
  <si>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</si>
  <si>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</si>
  <si>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</si>
  <si>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</si>
  <si>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</si>
  <si>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</si>
  <si>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</si>
  <si>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</si>
  <si>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</si>
  <si>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</si>
  <si>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</si>
  <si>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</si>
  <si>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</si>
  <si>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</si>
  <si>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</si>
  <si>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</si>
  <si>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</si>
  <si>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</si>
  <si>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</si>
  <si>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</si>
  <si>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</si>
  <si>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</si>
  <si>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</si>
  <si>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</si>
  <si>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</si>
  <si>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</si>
  <si>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</si>
  <si>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</si>
  <si>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</si>
  <si>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</si>
  <si>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</si>
  <si>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</si>
  <si>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</si>
  <si>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</si>
  <si>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</si>
  <si>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</si>
  <si>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</si>
  <si>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</si>
  <si>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</si>
  <si>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</si>
  <si>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</si>
  <si>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</si>
  <si>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</si>
  <si>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</si>
  <si>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</si>
  <si>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</si>
  <si>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</si>
  <si>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</si>
  <si>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</si>
  <si>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</si>
  <si>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</si>
  <si>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</si>
  <si>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</si>
  <si>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</si>
  <si>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</si>
  <si>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</si>
  <si>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</si>
  <si>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</si>
  <si>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</si>
  <si>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</si>
  <si>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</si>
  <si>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</si>
  <si>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</si>
  <si>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</si>
  <si>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</si>
  <si>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</si>
  <si>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</si>
  <si>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</si>
  <si>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</si>
  <si>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</si>
  <si>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</si>
  <si>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</si>
  <si>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</si>
  <si>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</si>
  <si>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</si>
  <si>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</si>
  <si>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</si>
  <si>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</si>
  <si>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</si>
  <si>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</si>
  <si>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</si>
  <si>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</si>
  <si>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</si>
  <si>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</si>
  <si>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</si>
  <si>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</si>
  <si>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</si>
  <si>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</si>
  <si>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</si>
  <si>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</si>
  <si>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</si>
  <si>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</si>
  <si>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</si>
  <si>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</si>
  <si>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</si>
  <si>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</si>
  <si>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</si>
  <si>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</si>
  <si>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</si>
  <si>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</si>
  <si>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</si>
  <si>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</si>
  <si>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</si>
  <si>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</si>
  <si>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</si>
  <si>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</si>
  <si>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</si>
  <si>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</si>
  <si>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</si>
  <si>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</si>
  <si>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</si>
  <si>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</si>
  <si>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</si>
  <si>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</si>
  <si>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</si>
  <si>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</si>
  <si>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</si>
  <si>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</si>
  <si>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</si>
  <si>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</si>
  <si>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</si>
  <si>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</si>
  <si>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</si>
  <si>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</si>
  <si>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</si>
  <si>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</si>
  <si>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</si>
  <si>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</si>
  <si>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</si>
  <si>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</si>
  <si>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</si>
  <si>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</si>
  <si>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</si>
  <si>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</si>
  <si>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</si>
  <si>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</si>
  <si>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</si>
  <si>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</si>
  <si>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</si>
  <si>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</si>
  <si>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</si>
  <si>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</si>
  <si>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</si>
  <si>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</si>
  <si>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</si>
  <si>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</si>
  <si>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</si>
  <si>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</si>
  <si>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</si>
  <si>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</si>
  <si>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</si>
  <si>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</si>
  <si>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</si>
  <si>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</si>
  <si>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</si>
  <si>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</si>
  <si>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</si>
  <si>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</si>
  <si>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</si>
  <si>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</si>
  <si>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</si>
  <si>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</si>
  <si>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</si>
  <si>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</si>
  <si>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</si>
  <si>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</si>
  <si>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</si>
  <si>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</si>
  <si>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</si>
  <si>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</si>
  <si>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</si>
  <si>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</si>
  <si>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</si>
  <si>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</si>
  <si>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</si>
  <si>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</si>
  <si>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</si>
  <si>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</si>
  <si>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</si>
  <si>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</si>
  <si>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</si>
  <si>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</si>
  <si>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</si>
  <si>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</si>
  <si>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</si>
  <si>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</si>
  <si>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</si>
  <si>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</si>
  <si>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</si>
  <si>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</si>
  <si>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</si>
  <si>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</si>
  <si>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</si>
  <si>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</si>
  <si>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</si>
  <si>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</si>
  <si>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</si>
  <si>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</si>
  <si>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</si>
  <si>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</si>
  <si>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</si>
  <si>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</si>
  <si>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</si>
  <si>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</si>
  <si>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</si>
  <si>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</si>
  <si>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</si>
  <si>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</si>
  <si>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</si>
  <si>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</si>
  <si>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</si>
  <si>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</si>
  <si>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</si>
  <si>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</si>
  <si>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</si>
  <si>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</si>
  <si>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</si>
  <si>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</si>
  <si>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</si>
  <si>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</si>
  <si>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</si>
  <si>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</si>
  <si>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</si>
  <si>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</si>
  <si>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</si>
  <si>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</si>
  <si>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</si>
  <si>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</si>
  <si>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</si>
  <si>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</si>
  <si>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</si>
  <si>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</si>
  <si>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</si>
  <si>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</si>
  <si>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</si>
  <si>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</si>
  <si>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</si>
  <si>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</si>
  <si>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</si>
  <si>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</si>
  <si>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</si>
  <si>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</si>
  <si>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</si>
  <si>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</si>
  <si>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</si>
  <si>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</si>
  <si>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</si>
  <si>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</si>
  <si>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</si>
  <si>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</si>
  <si>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</si>
  <si>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</si>
  <si>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</si>
  <si>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</si>
  <si>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</si>
  <si>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</si>
  <si>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</si>
  <si>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</si>
  <si>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</si>
  <si>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</si>
  <si>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</si>
  <si>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</si>
  <si>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</si>
  <si>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</si>
  <si>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</si>
  <si>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</si>
  <si>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</si>
  <si>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</si>
  <si>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</si>
  <si>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</si>
  <si>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</si>
  <si>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</si>
  <si>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</si>
  <si>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</si>
  <si>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</si>
  <si>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</si>
  <si>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</si>
  <si>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</si>
  <si>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</si>
  <si>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</si>
  <si>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</si>
  <si>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</si>
  <si>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</si>
  <si>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</si>
  <si>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</si>
  <si>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</si>
  <si>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</si>
  <si>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</si>
  <si>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</si>
  <si>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</si>
  <si>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</si>
  <si>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</si>
  <si>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</si>
  <si>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</si>
  <si>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</si>
  <si>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</si>
  <si>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</si>
  <si>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</si>
  <si>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</si>
  <si>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</si>
  <si>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</si>
  <si>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</si>
  <si>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</si>
  <si>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</si>
  <si>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</si>
  <si>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</si>
  <si>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</si>
  <si>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</si>
  <si>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</si>
  <si>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</si>
  <si>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</si>
  <si>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</si>
  <si>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</si>
  <si>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</si>
  <si>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</si>
  <si>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</si>
  <si>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</si>
  <si>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</si>
  <si>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</si>
  <si>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</si>
  <si>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</si>
  <si>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</si>
  <si>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</si>
  <si>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</si>
  <si>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</si>
  <si>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</si>
  <si>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</si>
  <si>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</si>
  <si>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</si>
  <si>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</si>
  <si>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</si>
  <si>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</si>
  <si>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</si>
  <si>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</si>
  <si>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</si>
  <si>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</si>
  <si>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</si>
  <si>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</si>
  <si>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</si>
  <si>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</si>
  <si>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</si>
  <si>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</si>
  <si>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</si>
  <si>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</si>
  <si>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</si>
  <si>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</si>
  <si>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</si>
  <si>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</si>
  <si>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</si>
  <si>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</si>
  <si>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</si>
  <si>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</si>
  <si>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</si>
  <si>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</si>
  <si>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</si>
  <si>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</si>
  <si>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</si>
  <si>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</si>
  <si>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</si>
  <si>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</si>
  <si>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</si>
  <si>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</si>
  <si>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</si>
  <si>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</si>
  <si>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</si>
  <si>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</si>
  <si>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</si>
  <si>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</si>
  <si>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</si>
  <si>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</si>
  <si>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</si>
  <si>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</si>
  <si>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</si>
  <si>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</si>
  <si>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</si>
  <si>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</si>
  <si>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</si>
  <si>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</si>
  <si>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</si>
  <si>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</si>
  <si>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</si>
  <si>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</si>
  <si>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</si>
  <si>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</si>
  <si>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</si>
  <si>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</si>
  <si>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</si>
  <si>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</si>
  <si>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</si>
  <si>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</si>
  <si>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</si>
  <si>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</si>
  <si>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</si>
  <si>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</si>
  <si>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</si>
  <si>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</si>
  <si>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</si>
  <si>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</si>
  <si>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</si>
  <si>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</si>
  <si>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</si>
  <si>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</si>
  <si>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</si>
  <si>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</si>
  <si>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</si>
  <si>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</si>
  <si>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</si>
  <si>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</si>
  <si>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</si>
  <si>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</si>
  <si>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</si>
  <si>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</si>
  <si>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</si>
  <si>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</si>
  <si>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</si>
  <si>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</si>
  <si>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</si>
  <si>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</si>
  <si>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</si>
  <si>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</si>
  <si>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</si>
  <si>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</si>
  <si>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</si>
  <si>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</si>
  <si>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</si>
  <si>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</si>
  <si>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</si>
  <si>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</si>
  <si>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</si>
  <si>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</si>
  <si>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</si>
  <si>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</si>
  <si>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</si>
  <si>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</si>
  <si>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</si>
  <si>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</si>
  <si>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</si>
  <si>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</si>
  <si>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</si>
  <si>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</si>
  <si>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</si>
  <si>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</si>
  <si>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</si>
  <si>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</si>
  <si>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</si>
  <si>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</si>
  <si>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</si>
  <si>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</si>
  <si>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</si>
  <si>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</si>
  <si>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</si>
  <si>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</si>
  <si>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</si>
  <si>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</si>
  <si>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</si>
  <si>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</si>
  <si>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</si>
  <si>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</si>
  <si>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</si>
  <si>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</si>
  <si>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</si>
  <si>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</si>
  <si>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</si>
  <si>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</si>
  <si>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</si>
  <si>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</si>
  <si>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</si>
  <si>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</si>
  <si>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</si>
  <si>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</si>
  <si>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</si>
  <si>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</si>
  <si>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</si>
  <si>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</si>
  <si>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</si>
  <si>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</si>
  <si>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</si>
  <si>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</si>
  <si>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</si>
  <si>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</si>
  <si>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</si>
  <si>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</si>
  <si>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</si>
  <si>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</si>
  <si>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</si>
  <si>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</si>
  <si>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</si>
  <si>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</si>
  <si>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</si>
  <si>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</si>
  <si>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</si>
  <si>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</si>
  <si>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</si>
  <si>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</si>
  <si>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</si>
  <si>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</si>
  <si>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</si>
  <si>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</si>
  <si>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</si>
  <si>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</si>
  <si>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</si>
  <si>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</si>
  <si>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</si>
  <si>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</si>
  <si>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</si>
  <si>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</si>
  <si>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</si>
  <si>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</si>
  <si>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</si>
  <si>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</si>
  <si>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</si>
  <si>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</si>
  <si>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</si>
  <si>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</si>
  <si>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</si>
  <si>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</si>
  <si>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</si>
  <si>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</si>
  <si>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</si>
  <si>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</si>
  <si>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</si>
  <si>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</si>
  <si>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</si>
  <si>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</si>
  <si>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</si>
  <si>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</si>
  <si>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</si>
  <si>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</si>
  <si>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</si>
  <si>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</si>
  <si>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</si>
  <si>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</si>
  <si>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</si>
  <si>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</si>
  <si>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</si>
  <si>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</si>
  <si>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</si>
  <si>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</si>
  <si>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</si>
  <si>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</si>
  <si>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</si>
  <si>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</si>
  <si>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</si>
  <si>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</si>
  <si>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</si>
  <si>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</si>
  <si>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</si>
  <si>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</si>
  <si>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</si>
  <si>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</si>
  <si>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</si>
  <si>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</si>
  <si>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</si>
  <si>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</si>
  <si>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</si>
  <si>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</si>
  <si>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</si>
  <si>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</si>
  <si>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</si>
  <si>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</si>
  <si>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</si>
  <si>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</si>
  <si>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</si>
  <si>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</si>
  <si>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</si>
  <si>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</si>
  <si>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</si>
  <si>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</si>
  <si>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</si>
  <si>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</si>
  <si>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</si>
  <si>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</si>
  <si>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</si>
  <si>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</si>
  <si>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</si>
  <si>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</si>
  <si>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</si>
  <si>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</si>
  <si>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</si>
  <si>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</si>
  <si>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</si>
  <si>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</si>
  <si>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</si>
  <si>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</si>
  <si>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</si>
  <si>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</si>
  <si>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</si>
  <si>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</si>
  <si>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</si>
  <si>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</si>
  <si>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</si>
  <si>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</si>
  <si>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</si>
  <si>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</si>
  <si>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</si>
  <si>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</si>
  <si>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</si>
  <si>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</si>
  <si>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</si>
  <si>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</si>
  <si>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</si>
  <si>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</si>
  <si>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</si>
  <si>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</si>
  <si>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</si>
  <si>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</si>
  <si>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</si>
  <si>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</si>
  <si>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</si>
  <si>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</si>
  <si>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</si>
  <si>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</si>
  <si>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</si>
  <si>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</si>
  <si>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</si>
  <si>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</si>
  <si>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</si>
  <si>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</si>
  <si>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</si>
  <si>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</si>
  <si>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</si>
  <si>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</si>
  <si>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</si>
  <si>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</si>
  <si>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</si>
  <si>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</si>
  <si>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</si>
  <si>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</si>
  <si>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</si>
  <si>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</si>
  <si>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</si>
  <si>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</si>
  <si>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</si>
  <si>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</si>
  <si>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</si>
  <si>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</si>
  <si>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</si>
  <si>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</si>
  <si>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</si>
  <si>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</si>
  <si>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</si>
  <si>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</si>
  <si>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</si>
  <si>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</si>
  <si>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</si>
  <si>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</si>
  <si>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</si>
  <si>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</si>
  <si>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</si>
  <si>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</si>
  <si>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</si>
  <si>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</si>
  <si>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</si>
  <si>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</si>
  <si>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</si>
  <si>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</si>
  <si>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</si>
  <si>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</si>
  <si>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</si>
  <si>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</si>
  <si>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</si>
  <si>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</si>
  <si>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</si>
  <si>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</si>
  <si>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</si>
  <si>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</si>
  <si>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</si>
  <si>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</si>
  <si>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</si>
  <si>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</si>
  <si>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</si>
  <si>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</si>
  <si>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</si>
  <si>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</si>
  <si>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</si>
  <si>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</si>
  <si>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</si>
  <si>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</si>
  <si>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</si>
  <si>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</si>
  <si>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</si>
  <si>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</si>
  <si>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</si>
  <si>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</si>
  <si>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</si>
  <si>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</si>
  <si>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</si>
  <si>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</si>
  <si>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</si>
  <si>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</si>
  <si>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</si>
  <si>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</si>
  <si>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</si>
  <si>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</si>
  <si>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</si>
  <si>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</si>
  <si>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</si>
  <si>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</si>
  <si>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</si>
  <si>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</si>
  <si>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</si>
  <si>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</si>
  <si>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</si>
  <si>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</si>
  <si>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</si>
  <si>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</si>
  <si>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</si>
  <si>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</si>
  <si>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</si>
  <si>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</si>
  <si>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</si>
  <si>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</si>
  <si>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</si>
  <si>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</si>
  <si>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</si>
  <si>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</si>
  <si>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</si>
  <si>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</si>
  <si>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</si>
  <si>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</si>
  <si>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</si>
  <si>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</si>
  <si>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</si>
  <si>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</si>
  <si>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</si>
  <si>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</si>
  <si>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</si>
  <si>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</si>
  <si>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</si>
  <si>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</si>
  <si>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</si>
  <si>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</si>
  <si>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</si>
  <si>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</si>
  <si>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</si>
  <si>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</si>
  <si>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</si>
  <si>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</si>
  <si>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</si>
  <si>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</si>
  <si>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</si>
  <si>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</si>
  <si>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</si>
  <si>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</si>
  <si>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</si>
  <si>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</si>
  <si>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</si>
  <si>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</si>
  <si>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</si>
  <si>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</si>
  <si>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</si>
  <si>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</si>
  <si>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</si>
  <si>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</si>
  <si>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</si>
  <si>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</si>
  <si>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</si>
  <si>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</si>
  <si>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</si>
  <si>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</si>
  <si>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</si>
  <si>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</si>
  <si>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</si>
  <si>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</si>
  <si>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</si>
  <si>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</si>
  <si>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</si>
  <si>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</si>
  <si>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</si>
  <si>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</si>
  <si>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</si>
  <si>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</si>
  <si>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</si>
  <si>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</si>
  <si>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</si>
  <si>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</si>
  <si>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</si>
  <si>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</si>
  <si>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</si>
  <si>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</si>
  <si>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</si>
  <si>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</si>
  <si>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</si>
  <si>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</si>
  <si>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</si>
  <si>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</si>
  <si>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</si>
  <si>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</si>
  <si>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</si>
  <si>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</si>
  <si>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</si>
  <si>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</si>
  <si>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</si>
  <si>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</si>
  <si>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</si>
  <si>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</si>
  <si>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</si>
  <si>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</si>
  <si>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</si>
  <si>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</si>
  <si>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</si>
  <si>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</si>
  <si>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</si>
  <si>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</si>
  <si>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</si>
  <si>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</si>
  <si>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</si>
  <si>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</si>
  <si>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</si>
  <si>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</si>
  <si>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</si>
  <si>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</si>
  <si>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</si>
  <si>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</si>
  <si>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</si>
  <si>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</si>
  <si>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</si>
  <si>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</si>
  <si>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</si>
  <si>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</si>
  <si>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</si>
  <si>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</si>
  <si>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</si>
  <si>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</si>
  <si>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</si>
  <si>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</si>
  <si>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</si>
  <si>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</si>
  <si>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</si>
  <si>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</si>
  <si>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</si>
  <si>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</si>
  <si>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</si>
  <si>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</si>
  <si>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</si>
  <si>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</si>
  <si>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</si>
  <si>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</si>
  <si>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</si>
  <si>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</si>
  <si>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</si>
  <si>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</si>
  <si>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</si>
  <si>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</si>
  <si>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</si>
  <si>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</si>
  <si>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</si>
  <si>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</si>
  <si>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</si>
  <si>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</si>
  <si>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</si>
  <si>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</si>
  <si>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</si>
  <si>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</si>
  <si>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</si>
  <si>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</si>
  <si>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</si>
  <si>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</si>
  <si>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</si>
  <si>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</si>
  <si>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</si>
  <si>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</si>
  <si>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</si>
  <si>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</si>
  <si>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</si>
  <si>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</si>
  <si>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</si>
  <si>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</si>
  <si>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</si>
  <si>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</si>
  <si>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</si>
  <si>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</si>
  <si>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</si>
  <si>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</si>
  <si>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</si>
  <si>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</si>
  <si>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</si>
  <si>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</si>
  <si>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</si>
  <si>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</si>
  <si>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</si>
  <si>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</si>
  <si>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</si>
  <si>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</si>
  <si>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</si>
  <si>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</si>
  <si>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</si>
  <si>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</si>
  <si>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</si>
  <si>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</si>
  <si>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</si>
  <si>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</si>
  <si>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</si>
  <si>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</si>
  <si>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</si>
  <si>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</si>
  <si>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</si>
  <si>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</si>
  <si>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</si>
  <si>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</si>
  <si>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</si>
  <si>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</si>
  <si>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</si>
  <si>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</si>
  <si>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</si>
  <si>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</si>
  <si>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</si>
  <si>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</si>
  <si>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</si>
  <si>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</si>
  <si>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</si>
  <si>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</si>
  <si>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</si>
  <si>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</si>
  <si>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</si>
  <si>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</si>
  <si>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</si>
  <si>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</si>
  <si>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</si>
  <si>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</si>
  <si>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</si>
  <si>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</si>
  <si>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</si>
  <si>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</si>
  <si>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</si>
  <si>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</si>
  <si>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</si>
  <si>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</si>
  <si>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</si>
  <si>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</si>
  <si>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</si>
  <si>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</si>
  <si>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</si>
  <si>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</si>
  <si>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</si>
  <si>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</si>
  <si>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</si>
  <si>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</si>
  <si>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</si>
  <si>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</si>
  <si>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</si>
  <si>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</si>
  <si>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</si>
  <si>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</si>
  <si>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</si>
  <si>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</si>
  <si>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</si>
  <si>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</si>
  <si>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</si>
  <si>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</si>
  <si>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</si>
  <si>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</si>
  <si>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</si>
  <si>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</si>
  <si>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</si>
  <si>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</si>
  <si>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</si>
  <si>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</si>
  <si>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</si>
  <si>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</si>
  <si>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</si>
  <si>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</si>
  <si>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</si>
  <si>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</si>
  <si>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</si>
  <si>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</si>
  <si>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</si>
  <si>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</si>
  <si>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</si>
  <si>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</si>
  <si>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</si>
  <si>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</si>
  <si>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</si>
  <si>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</si>
  <si>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</si>
  <si>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</si>
  <si>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</si>
  <si>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</si>
  <si>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</si>
  <si>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</si>
  <si>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</si>
  <si>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</si>
  <si>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</si>
  <si>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</si>
  <si>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</si>
  <si>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</si>
  <si>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</si>
  <si>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</si>
  <si>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</si>
  <si>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</si>
  <si>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</si>
  <si>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</si>
  <si>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</si>
  <si>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</si>
  <si>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</si>
  <si>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</si>
  <si>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</si>
  <si>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</si>
  <si>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</si>
  <si>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</si>
  <si>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</si>
  <si>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</si>
  <si>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</si>
  <si>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</si>
  <si>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</si>
  <si>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</si>
  <si>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</si>
  <si>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</si>
  <si>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</si>
  <si>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</si>
  <si>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</si>
  <si>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</si>
  <si>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</si>
  <si>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</si>
  <si>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</si>
  <si>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</si>
  <si>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</si>
  <si>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</si>
  <si>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</si>
  <si>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</si>
  <si>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</si>
  <si>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</si>
  <si>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</si>
  <si>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</si>
  <si>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</si>
  <si>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</si>
  <si>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</si>
  <si>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</si>
  <si>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</si>
  <si>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</si>
  <si>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</si>
  <si>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</si>
  <si>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</si>
  <si>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</si>
  <si>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</si>
  <si>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</si>
  <si>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</si>
  <si>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</si>
  <si>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</si>
  <si>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</si>
  <si>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</si>
  <si>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</si>
  <si>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</si>
  <si>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</si>
  <si>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</si>
  <si>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</si>
  <si>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</si>
  <si>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</si>
  <si>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</si>
  <si>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</si>
  <si>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</si>
  <si>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</si>
  <si>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</si>
  <si>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</si>
  <si>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</si>
  <si>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</si>
  <si>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</si>
  <si>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</si>
  <si>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</si>
  <si>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</si>
  <si>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</si>
  <si>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</si>
  <si>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</si>
  <si>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</si>
  <si>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</si>
  <si>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</si>
  <si>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</si>
  <si>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</si>
  <si>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</si>
  <si>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</si>
  <si>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</si>
  <si>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</si>
  <si>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</si>
  <si>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</si>
  <si>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</si>
  <si>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</si>
  <si>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</si>
  <si>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</si>
  <si>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</si>
  <si>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</si>
  <si>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</si>
  <si>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</si>
  <si>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</si>
  <si>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</si>
  <si>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</si>
  <si>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</si>
  <si>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</si>
  <si>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</si>
  <si>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</si>
  <si>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</si>
  <si>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</si>
  <si>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</si>
  <si>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</si>
  <si>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</si>
  <si>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</si>
  <si>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</si>
  <si>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</si>
  <si>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</si>
  <si>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</si>
  <si>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</si>
  <si>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</si>
  <si>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</si>
  <si>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</si>
  <si>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</si>
  <si>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</si>
  <si>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</si>
  <si>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</si>
  <si>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</si>
  <si>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</si>
  <si>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</si>
  <si>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</si>
  <si>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</si>
  <si>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</si>
  <si>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</si>
  <si>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</si>
  <si>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</si>
  <si>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</si>
  <si>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</si>
  <si>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</si>
  <si>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</si>
  <si>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</si>
  <si>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</si>
  <si>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</si>
  <si>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</si>
  <si>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</si>
  <si>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</si>
  <si>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</si>
  <si>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</si>
  <si>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</si>
  <si>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</si>
  <si>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</si>
  <si>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</si>
  <si>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</si>
  <si>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</si>
  <si>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</si>
  <si>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</si>
  <si>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</si>
  <si>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</si>
  <si>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</si>
  <si>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</si>
  <si>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</si>
  <si>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</si>
  <si>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</si>
  <si>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</si>
  <si>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</si>
  <si>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</si>
  <si>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</si>
  <si>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</si>
  <si>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</si>
  <si>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</si>
  <si>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</si>
  <si>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</si>
  <si>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</si>
  <si>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</si>
  <si>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</si>
  <si>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</si>
  <si>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</si>
  <si>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</si>
  <si>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</si>
  <si>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</si>
  <si>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</si>
  <si>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</si>
  <si>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</si>
  <si>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</si>
  <si>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</si>
  <si>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</si>
  <si>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</si>
  <si>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</si>
  <si>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</si>
  <si>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</si>
  <si>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</si>
  <si>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</si>
  <si>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</si>
  <si>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</si>
  <si>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</si>
  <si>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</si>
  <si>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</si>
  <si>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</si>
  <si>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</si>
  <si>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</si>
  <si>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</si>
  <si>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</si>
  <si>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</si>
  <si>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</si>
  <si>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</si>
  <si>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</si>
  <si>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</si>
  <si>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</si>
  <si>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</si>
  <si>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</si>
  <si>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</si>
  <si>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</si>
  <si>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</si>
  <si>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</si>
  <si>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</si>
  <si>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</si>
  <si>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</si>
  <si>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</si>
  <si>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</si>
  <si>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</si>
  <si>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</si>
  <si>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</si>
  <si>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</si>
  <si>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</si>
  <si>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</si>
  <si>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</si>
  <si>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</si>
  <si>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</si>
  <si>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</si>
  <si>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</si>
  <si>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</si>
  <si>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</si>
  <si>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</si>
  <si>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</si>
  <si>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</si>
  <si>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</si>
  <si>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</si>
  <si>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</si>
  <si>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</si>
  <si>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</si>
  <si>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</si>
  <si>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</si>
  <si>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</si>
  <si>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</si>
  <si>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</si>
  <si>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</si>
  <si>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</si>
  <si>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</si>
  <si>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</si>
  <si>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</si>
  <si>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</si>
  <si>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</si>
  <si>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</si>
  <si>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</si>
  <si>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</si>
  <si>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</si>
  <si>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</si>
  <si>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</si>
  <si>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</si>
  <si>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</si>
  <si>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</si>
  <si>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</si>
  <si>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</si>
  <si>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</si>
  <si>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</si>
  <si>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</si>
  <si>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</si>
  <si>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</si>
  <si>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</si>
  <si>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</si>
  <si>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</si>
  <si>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</si>
  <si>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</si>
  <si>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</si>
  <si>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</si>
  <si>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</si>
  <si>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</si>
  <si>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</si>
  <si>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</si>
  <si>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</si>
  <si>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</si>
  <si>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</si>
  <si>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</si>
  <si>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</si>
  <si>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</si>
  <si>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</si>
  <si>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</si>
  <si>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</si>
  <si>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</si>
  <si>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</si>
  <si>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</si>
  <si>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</si>
  <si>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</si>
  <si>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</si>
  <si>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</si>
  <si>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</si>
  <si>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</si>
  <si>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</si>
  <si>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</si>
  <si>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</si>
  <si>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</si>
  <si>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</si>
  <si>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</si>
  <si>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</si>
  <si>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</si>
  <si>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</si>
  <si>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</si>
  <si>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</si>
  <si>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</si>
  <si>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</si>
  <si>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</si>
  <si>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</si>
  <si>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</si>
  <si>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</si>
  <si>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</si>
  <si>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</si>
  <si>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</si>
  <si>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</si>
  <si>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</si>
  <si>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</si>
  <si>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</si>
  <si>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</si>
  <si>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</si>
  <si>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</si>
  <si>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</si>
  <si>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</si>
  <si>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</si>
  <si>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</si>
  <si>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</si>
  <si>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</si>
  <si>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</si>
  <si>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</si>
  <si>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</si>
  <si>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</si>
  <si>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</si>
  <si>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</si>
  <si>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</si>
  <si>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</si>
  <si>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</si>
  <si>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</si>
  <si>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</si>
  <si>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</si>
  <si>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</si>
  <si>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</si>
  <si>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</si>
  <si>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</si>
  <si>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</si>
  <si>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</si>
  <si>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</si>
  <si>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</si>
  <si>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</si>
  <si>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</si>
  <si>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</si>
  <si>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</si>
  <si>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</si>
  <si>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</si>
  <si>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</si>
  <si>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</si>
  <si>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</si>
  <si>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</si>
  <si>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</si>
  <si>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</si>
  <si>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</si>
  <si>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</si>
  <si>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</si>
  <si>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</si>
  <si>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</si>
  <si>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</si>
  <si>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</si>
  <si>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</si>
  <si>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</si>
  <si>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</si>
  <si>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</si>
  <si>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</si>
  <si>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</si>
  <si>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</si>
  <si>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</si>
  <si>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</si>
  <si>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</si>
  <si>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</si>
  <si>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</si>
  <si>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</si>
  <si>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</si>
  <si>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</si>
  <si>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</si>
  <si>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</si>
  <si>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</si>
  <si>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</si>
  <si>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</si>
  <si>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</si>
  <si>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</si>
  <si>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</si>
  <si>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</si>
  <si>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</si>
  <si>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</si>
  <si>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</si>
  <si>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</si>
  <si>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</si>
  <si>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</si>
  <si>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</si>
  <si>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</si>
  <si>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</si>
  <si>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</si>
  <si>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</si>
  <si>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</si>
  <si>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</si>
  <si>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</si>
  <si>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</si>
  <si>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</si>
  <si>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</si>
  <si>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</si>
  <si>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</si>
  <si>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</si>
  <si>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</si>
  <si>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</si>
  <si>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</si>
  <si>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</si>
  <si>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</si>
  <si>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</si>
  <si>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</si>
  <si>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</si>
  <si>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</si>
  <si>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</si>
  <si>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</si>
  <si>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</si>
  <si>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</si>
  <si>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</si>
  <si>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</si>
  <si>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</si>
  <si>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</si>
  <si>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</si>
  <si>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</si>
  <si>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</si>
  <si>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</si>
  <si>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</si>
  <si>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</si>
  <si>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</si>
  <si>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</si>
  <si>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</si>
  <si>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</si>
  <si>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</si>
  <si>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</si>
  <si>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</si>
  <si>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</si>
  <si>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</si>
  <si>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</si>
  <si>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</si>
  <si>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</si>
  <si>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</si>
  <si>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</si>
  <si>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</si>
  <si>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</si>
  <si>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</si>
  <si>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</si>
  <si>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</si>
  <si>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</si>
  <si>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</si>
  <si>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</si>
  <si>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</si>
  <si>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</si>
  <si>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</si>
  <si>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</si>
  <si>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</si>
  <si>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</si>
  <si>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</si>
  <si>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</si>
  <si>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</si>
  <si>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</si>
  <si>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</si>
  <si>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</si>
  <si>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</si>
  <si>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</si>
  <si>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</si>
  <si>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</si>
  <si>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</si>
  <si>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</si>
  <si>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</si>
  <si>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</si>
  <si>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</si>
  <si>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</si>
  <si>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</si>
  <si>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</si>
  <si>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</si>
  <si>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</si>
  <si>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</si>
  <si>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</si>
  <si>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</si>
  <si>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</si>
  <si>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</si>
  <si>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</si>
  <si>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</si>
  <si>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</si>
  <si>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</si>
  <si>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</si>
  <si>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</si>
  <si>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</si>
  <si>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</si>
  <si>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</si>
  <si>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</si>
  <si>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</si>
  <si>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</si>
  <si>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</si>
  <si>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</si>
  <si>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</si>
  <si>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</si>
  <si>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</si>
  <si>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</si>
  <si>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</si>
  <si>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</si>
  <si>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</si>
  <si>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</si>
  <si>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</si>
  <si>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</si>
  <si>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</si>
  <si>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</si>
  <si>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</si>
  <si>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</si>
  <si>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</si>
  <si>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</si>
  <si>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</si>
  <si>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</si>
  <si>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</si>
  <si>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</si>
  <si>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</si>
  <si>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</si>
  <si>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</si>
  <si>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</si>
  <si>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</si>
  <si>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</si>
  <si>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</si>
  <si>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</si>
  <si>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</si>
  <si>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</si>
  <si>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</si>
  <si>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</si>
  <si>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</si>
  <si>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</si>
  <si>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</si>
  <si>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</si>
  <si>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</si>
  <si>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</si>
  <si>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</si>
  <si>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</si>
  <si>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</si>
  <si>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</si>
  <si>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</si>
  <si>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</si>
  <si>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</si>
  <si>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</si>
  <si>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</si>
  <si>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</si>
  <si>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</si>
  <si>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</si>
  <si>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</si>
  <si>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</si>
  <si>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</si>
  <si>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</si>
  <si>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</si>
  <si>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</si>
  <si>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</si>
  <si>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</si>
  <si>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</si>
  <si>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</si>
  <si>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</si>
  <si>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</si>
  <si>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</si>
  <si>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</si>
  <si>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</si>
  <si>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</si>
  <si>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</si>
  <si>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</si>
  <si>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</si>
  <si>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</si>
  <si>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</si>
  <si>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</si>
  <si>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</si>
  <si>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</si>
  <si>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</si>
  <si>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</si>
  <si>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</si>
  <si>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</si>
  <si>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</si>
  <si>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</si>
  <si>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</si>
  <si>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</si>
  <si>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</si>
  <si>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</si>
  <si>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</si>
  <si>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</si>
  <si>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</si>
  <si>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</si>
  <si>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</si>
  <si>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</si>
  <si>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</si>
  <si>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</si>
  <si>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</si>
  <si>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</si>
  <si>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</si>
  <si>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</si>
  <si>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</si>
  <si>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</si>
  <si>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</si>
  <si>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</si>
  <si>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</si>
  <si>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</si>
  <si>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</si>
  <si>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</si>
  <si>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</si>
  <si>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</si>
  <si>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</si>
  <si>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</si>
  <si>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</si>
  <si>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</si>
  <si>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</si>
  <si>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</si>
  <si>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</si>
  <si>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</si>
  <si>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</si>
  <si>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</si>
  <si>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</si>
  <si>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</si>
  <si>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</si>
  <si>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</si>
  <si>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</si>
  <si>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</si>
  <si>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</si>
  <si>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</si>
  <si>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</si>
  <si>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</si>
  <si>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</si>
  <si>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</si>
  <si>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</si>
  <si>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</si>
  <si>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</si>
  <si>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</si>
  <si>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</si>
  <si>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</si>
  <si>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</si>
  <si>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</si>
  <si>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</si>
  <si>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</si>
  <si>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</si>
  <si>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</si>
  <si>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</si>
  <si>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</si>
  <si>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</si>
  <si>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</si>
  <si>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</si>
  <si>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</si>
  <si>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</si>
  <si>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</si>
  <si>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</si>
  <si>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</si>
  <si>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</si>
  <si>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</si>
  <si>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</si>
  <si>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</si>
  <si>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</si>
  <si>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</si>
  <si>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</si>
  <si>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</si>
  <si>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</si>
  <si>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</si>
  <si>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</si>
  <si>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</si>
  <si>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</si>
  <si>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</si>
  <si>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</si>
  <si>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</si>
  <si>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</si>
  <si>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</si>
  <si>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</si>
  <si>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</si>
  <si>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</si>
  <si>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</si>
  <si>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</si>
  <si>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</si>
  <si>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</si>
  <si>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</si>
  <si>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</si>
  <si>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</si>
  <si>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</si>
  <si>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</si>
  <si>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</si>
  <si>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</si>
  <si>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</si>
  <si>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</si>
  <si>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</si>
  <si>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</si>
  <si>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</si>
  <si>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</si>
  <si>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</si>
  <si>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</si>
  <si>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</si>
  <si>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</si>
  <si>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</si>
  <si>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</si>
  <si>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</si>
  <si>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</si>
  <si>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</si>
  <si>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</si>
  <si>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</si>
  <si>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</si>
  <si>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</si>
  <si>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</si>
  <si>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</si>
  <si>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</si>
  <si>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</si>
  <si>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</si>
  <si>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</si>
  <si>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</si>
  <si>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</si>
  <si>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</si>
  <si>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</si>
  <si>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</si>
  <si>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</si>
  <si>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</si>
  <si>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</si>
  <si>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</si>
  <si>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</si>
  <si>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</si>
  <si>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</si>
  <si>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</si>
  <si>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</si>
  <si>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</si>
  <si>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</si>
  <si>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</si>
  <si>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</si>
  <si>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</si>
  <si>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</si>
  <si>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</si>
  <si>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</si>
  <si>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</si>
  <si>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</si>
  <si>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</si>
  <si>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</si>
  <si>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</si>
  <si>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</si>
  <si>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</si>
  <si>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</si>
  <si>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</si>
  <si>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</si>
  <si>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</si>
  <si>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</si>
  <si>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</si>
  <si>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</si>
  <si>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</si>
  <si>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</si>
  <si>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</si>
  <si>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</si>
  <si>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</si>
  <si>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</si>
  <si>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</si>
  <si>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</si>
  <si>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</si>
  <si>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</si>
  <si>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</si>
  <si>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</si>
  <si>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</si>
  <si>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</si>
  <si>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</si>
  <si>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</si>
  <si>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</si>
  <si>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</si>
  <si>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</si>
  <si>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</si>
  <si>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</si>
  <si>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</si>
  <si>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</si>
  <si>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</si>
  <si>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</si>
  <si>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</si>
  <si>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</si>
  <si>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</si>
  <si>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</si>
  <si>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</si>
  <si>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</si>
  <si>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</si>
  <si>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</si>
  <si>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</si>
  <si>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</si>
  <si>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</si>
  <si>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</si>
  <si>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</si>
  <si>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</si>
  <si>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</si>
  <si>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</si>
  <si>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</si>
  <si>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</si>
  <si>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</si>
  <si>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</si>
  <si>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</si>
  <si>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</si>
  <si>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</si>
  <si>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</si>
  <si>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</si>
  <si>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</si>
  <si>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</si>
  <si>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</si>
  <si>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</si>
  <si>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</si>
  <si>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</si>
  <si>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</si>
  <si>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</si>
  <si>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</si>
  <si>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</si>
  <si>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</si>
  <si>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</si>
  <si>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</si>
  <si>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</si>
  <si>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</si>
  <si>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</si>
  <si>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</si>
  <si>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</si>
  <si>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</si>
  <si>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</si>
  <si>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</si>
  <si>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</si>
  <si>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</si>
  <si>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</si>
  <si>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</si>
  <si>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</si>
  <si>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</si>
  <si>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</si>
  <si>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</si>
  <si>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</si>
  <si>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</si>
  <si>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</si>
  <si>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</si>
  <si>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</si>
  <si>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</si>
  <si>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</si>
  <si>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</si>
  <si>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</si>
  <si>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</si>
  <si>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</si>
  <si>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</si>
  <si>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</si>
  <si>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</si>
  <si>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</si>
  <si>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</si>
  <si>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</si>
  <si>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</si>
  <si>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</si>
  <si>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</si>
  <si>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</si>
  <si>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</si>
  <si>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</si>
  <si>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</si>
  <si>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</si>
  <si>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</si>
  <si>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</si>
  <si>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</si>
  <si>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</si>
  <si>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</si>
  <si>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</si>
  <si>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</si>
  <si>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</si>
  <si>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</si>
  <si>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</si>
  <si>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</si>
  <si>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</si>
  <si>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</si>
  <si>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</si>
  <si>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</si>
  <si>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</si>
  <si>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</si>
  <si>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</si>
  <si>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</si>
  <si>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</si>
  <si>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</si>
  <si>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</si>
  <si>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</si>
  <si>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</si>
  <si>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</si>
  <si>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</si>
  <si>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</si>
  <si>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</si>
  <si>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</si>
  <si>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</si>
  <si>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</si>
  <si>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</si>
  <si>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</si>
  <si>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</si>
  <si>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</si>
  <si>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</si>
  <si>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</si>
  <si>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</si>
  <si>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</si>
  <si>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</si>
  <si>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</si>
  <si>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</si>
  <si>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</si>
  <si>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</si>
  <si>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</si>
  <si>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</si>
  <si>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</si>
  <si>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</si>
  <si>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</si>
  <si>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</si>
  <si>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</si>
  <si>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</si>
  <si>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</si>
  <si>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</si>
  <si>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</si>
  <si>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</si>
  <si>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</si>
  <si>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</si>
  <si>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</si>
  <si>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</si>
  <si>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</si>
  <si>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</si>
  <si>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</si>
  <si>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</si>
  <si>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</si>
  <si>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</si>
  <si>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</si>
  <si>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</si>
  <si>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</si>
  <si>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</si>
  <si>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</si>
  <si>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</si>
  <si>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</si>
  <si>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</si>
  <si>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</si>
  <si>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</si>
  <si>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</si>
  <si>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</si>
  <si>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</si>
  <si>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</si>
  <si>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</si>
  <si>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</si>
  <si>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</si>
  <si>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</si>
  <si>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</si>
  <si>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</si>
  <si>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</si>
  <si>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</si>
  <si>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</si>
  <si>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</si>
  <si>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</si>
  <si>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</si>
  <si>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</si>
  <si>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</si>
  <si>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</si>
  <si>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</si>
  <si>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</si>
  <si>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</si>
  <si>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</si>
  <si>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</si>
  <si>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</si>
  <si>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</si>
  <si>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</si>
  <si>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</si>
  <si>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</si>
  <si>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</si>
  <si>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</si>
  <si>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</si>
  <si>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</si>
  <si>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</si>
  <si>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</si>
  <si>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</si>
  <si>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</si>
  <si>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</si>
  <si>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</si>
  <si>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</si>
  <si>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</si>
  <si>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</si>
  <si>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</si>
  <si>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</si>
  <si>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</si>
  <si>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</si>
  <si>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</si>
  <si>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</si>
  <si>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</si>
  <si>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</si>
  <si>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</si>
  <si>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</si>
  <si>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</si>
  <si>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</si>
  <si>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</si>
  <si>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</si>
  <si>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</si>
  <si>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</si>
  <si>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</si>
  <si>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</si>
  <si>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</si>
  <si>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</si>
  <si>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</si>
  <si>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</si>
  <si>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</si>
  <si>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</si>
  <si>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</si>
  <si>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</si>
  <si>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</si>
  <si>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</si>
  <si>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</si>
  <si>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</si>
  <si>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</si>
  <si>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</si>
  <si>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</si>
  <si>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</si>
  <si>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</si>
  <si>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</si>
  <si>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</si>
  <si>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</si>
  <si>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</si>
  <si>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</si>
  <si>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</si>
  <si>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</si>
  <si>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</si>
  <si>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</si>
  <si>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</si>
  <si>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</si>
  <si>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</si>
  <si>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</si>
  <si>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</si>
  <si>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</si>
  <si>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</si>
  <si>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</si>
  <si>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</si>
  <si>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</si>
  <si>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</si>
  <si>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</si>
  <si>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</si>
  <si>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</si>
  <si>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</si>
  <si>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</si>
  <si>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</si>
  <si>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</si>
  <si>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</si>
  <si>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</si>
  <si>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</si>
  <si>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</si>
  <si>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</si>
  <si>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</si>
  <si>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</si>
  <si>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</si>
  <si>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</si>
  <si>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</si>
  <si>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</si>
  <si>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</si>
  <si>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</si>
  <si>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</si>
  <si>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</si>
  <si>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</si>
  <si>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</si>
  <si>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</si>
  <si>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</si>
  <si>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</si>
  <si>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</si>
  <si>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</si>
  <si>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</si>
  <si>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</si>
  <si>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</si>
  <si>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</si>
  <si>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</si>
  <si>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</si>
  <si>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</si>
  <si>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</si>
  <si>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</si>
  <si>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</si>
  <si>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</si>
  <si>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</si>
  <si>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</si>
  <si>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</si>
  <si>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</si>
  <si>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</si>
  <si>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</si>
  <si>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</si>
  <si>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</si>
  <si>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</si>
  <si>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</si>
  <si>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</si>
  <si>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</si>
  <si>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</si>
  <si>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</si>
  <si>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</si>
  <si>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</si>
  <si>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</si>
  <si>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</si>
  <si>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</si>
  <si>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</si>
  <si>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</si>
  <si>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</si>
  <si>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</si>
  <si>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</si>
  <si>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</si>
  <si>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</si>
  <si>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</si>
  <si>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</si>
  <si>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</si>
  <si>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</si>
  <si>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</si>
  <si>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</si>
  <si>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</si>
  <si>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</si>
  <si>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</si>
  <si>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</si>
  <si>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</si>
  <si>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</si>
  <si>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</si>
  <si>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</si>
  <si>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</si>
  <si>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</si>
  <si>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</si>
  <si>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</si>
  <si>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</si>
  <si>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</si>
  <si>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</si>
  <si>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</si>
  <si>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</si>
  <si>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</si>
  <si>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</si>
  <si>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</si>
  <si>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</si>
  <si>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</si>
  <si>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</si>
  <si>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</si>
  <si>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</si>
  <si>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</si>
  <si>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</si>
  <si>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</si>
  <si>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</si>
  <si>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</si>
  <si>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</si>
  <si>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</si>
  <si>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</si>
  <si>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</si>
  <si>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</si>
  <si>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</si>
  <si>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</si>
  <si>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</si>
  <si>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</si>
  <si>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</si>
  <si>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</si>
  <si>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</si>
  <si>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</si>
  <si>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</si>
  <si>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</si>
  <si>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</si>
  <si>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</si>
  <si>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</si>
  <si>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</si>
  <si>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</si>
  <si>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</si>
  <si>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</si>
  <si>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</si>
  <si>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</si>
  <si>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</si>
  <si>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</si>
  <si>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</si>
  <si>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</si>
  <si>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</si>
  <si>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</si>
  <si>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</si>
  <si>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</si>
  <si>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</si>
  <si>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</si>
  <si>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</si>
  <si>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</si>
  <si>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</si>
  <si>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</si>
  <si>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</si>
  <si>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</si>
  <si>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</si>
  <si>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</si>
  <si>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</si>
  <si>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</si>
  <si>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</si>
  <si>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</si>
  <si>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</si>
  <si>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</si>
  <si>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</si>
  <si>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</si>
  <si>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</si>
  <si>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</si>
  <si>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</si>
  <si>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</si>
  <si>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</si>
  <si>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</si>
  <si>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</si>
  <si>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</si>
  <si>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</si>
  <si>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</si>
  <si>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</si>
  <si>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</si>
  <si>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</si>
  <si>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</si>
  <si>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</si>
  <si>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</si>
  <si>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</si>
  <si>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</si>
  <si>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</si>
  <si>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</si>
  <si>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</si>
  <si>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</si>
  <si>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</si>
  <si>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</si>
  <si>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</si>
  <si>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</si>
  <si>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</si>
  <si>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</si>
  <si>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</si>
  <si>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</si>
  <si>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</si>
  <si>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</si>
  <si>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</si>
  <si>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</si>
  <si>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</si>
  <si>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</si>
  <si>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</si>
  <si>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</si>
  <si>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</si>
  <si>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</si>
  <si>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</si>
  <si>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</si>
  <si>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</si>
  <si>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</si>
  <si>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</si>
  <si>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</si>
  <si>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</si>
  <si>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</si>
  <si>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</si>
  <si>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</si>
  <si>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</si>
  <si>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</si>
  <si>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</si>
  <si>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</si>
  <si>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</si>
  <si>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</si>
  <si>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</si>
  <si>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</si>
  <si>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</si>
  <si>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</si>
  <si>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</si>
  <si>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</si>
  <si>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</si>
  <si>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</si>
  <si>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</si>
  <si>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</si>
  <si>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</si>
  <si>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</si>
  <si>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</si>
  <si>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</si>
  <si>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</si>
  <si>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</si>
  <si>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</si>
  <si>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</si>
  <si>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</si>
  <si>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</si>
  <si>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</si>
  <si>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</si>
  <si>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</si>
  <si>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</si>
  <si>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</si>
  <si>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</si>
  <si>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</si>
  <si>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</si>
  <si>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</si>
  <si>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</si>
  <si>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</si>
  <si>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</si>
  <si>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</si>
  <si>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</si>
  <si>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</si>
  <si>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</si>
  <si>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</si>
  <si>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</si>
  <si>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</si>
  <si>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</si>
  <si>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</si>
  <si>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</si>
  <si>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</si>
  <si>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</si>
  <si>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</si>
  <si>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</si>
  <si>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</si>
  <si>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</si>
  <si>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</si>
  <si>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</si>
  <si>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</si>
  <si>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</si>
  <si>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</si>
  <si>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</si>
  <si>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</si>
  <si>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</si>
  <si>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</si>
  <si>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</si>
  <si>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</si>
  <si>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</si>
  <si>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</si>
  <si>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</si>
  <si>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</si>
  <si>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</si>
  <si>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</si>
  <si>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</si>
  <si>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</si>
  <si>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</si>
  <si>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</si>
  <si>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</si>
  <si>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</si>
  <si>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</si>
  <si>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</si>
  <si>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</si>
  <si>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</si>
  <si>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</si>
  <si>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</si>
  <si>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</si>
  <si>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</si>
  <si>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</si>
  <si>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</si>
  <si>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</si>
  <si>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</si>
  <si>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</si>
  <si>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</si>
  <si>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</si>
  <si>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</si>
  <si>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</si>
  <si>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</si>
  <si>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</si>
  <si>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</si>
  <si>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</si>
  <si>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</si>
  <si>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</si>
  <si>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</si>
  <si>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</si>
  <si>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</si>
  <si>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</si>
  <si>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</si>
  <si>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</si>
  <si>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</si>
  <si>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</si>
  <si>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</si>
  <si>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</si>
  <si>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</si>
  <si>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</si>
  <si>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</si>
  <si>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</si>
  <si>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</si>
  <si>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</si>
  <si>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</si>
  <si>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</si>
  <si>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</si>
  <si>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</si>
  <si>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</si>
  <si>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</si>
  <si>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</si>
  <si>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</si>
  <si>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</si>
  <si>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</si>
  <si>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</si>
  <si>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</si>
  <si>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</si>
  <si>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</si>
  <si>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</si>
  <si>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</si>
  <si>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</si>
  <si>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</si>
  <si>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</si>
  <si>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</si>
  <si>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</si>
  <si>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</si>
  <si>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</si>
  <si>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</si>
  <si>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</si>
  <si>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</si>
  <si>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</si>
  <si>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</si>
  <si>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</si>
  <si>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</si>
  <si>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</si>
  <si>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</si>
  <si>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</si>
  <si>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</si>
  <si>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</si>
  <si>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</si>
  <si>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</si>
  <si>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</si>
  <si>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</si>
  <si>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</si>
  <si>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</si>
  <si>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</si>
  <si>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</si>
  <si>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</si>
  <si>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</si>
  <si>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</si>
  <si>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</si>
  <si>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</si>
  <si>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</si>
  <si>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</si>
  <si>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</si>
  <si>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</si>
  <si>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</si>
  <si>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</si>
  <si>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</si>
  <si>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</si>
  <si>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</si>
  <si>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</si>
  <si>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</si>
  <si>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</si>
  <si>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</si>
  <si>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</si>
  <si>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</si>
  <si>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</si>
  <si>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</si>
  <si>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</si>
  <si>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</si>
  <si>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</si>
  <si>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</si>
  <si>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</si>
  <si>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</si>
  <si>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</si>
  <si>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</si>
  <si>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</si>
  <si>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</si>
  <si>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</si>
  <si>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</si>
  <si>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</si>
  <si>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</si>
  <si>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</si>
  <si>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</si>
  <si>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</si>
  <si>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</si>
  <si>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</si>
  <si>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</si>
  <si>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</si>
  <si>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</si>
  <si>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</si>
  <si>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</si>
  <si>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</si>
  <si>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</si>
  <si>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</si>
  <si>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</si>
  <si>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</si>
  <si>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</si>
  <si>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</si>
  <si>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</si>
  <si>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</si>
  <si>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</si>
  <si>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</si>
  <si>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</si>
  <si>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</si>
  <si>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</si>
  <si>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</si>
  <si>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</si>
  <si>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</si>
  <si>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</si>
  <si>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</si>
  <si>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</si>
  <si>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</si>
  <si>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</si>
  <si>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</si>
  <si>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</si>
  <si>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</si>
  <si>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</si>
  <si>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</si>
  <si>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</si>
  <si>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</si>
  <si>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</si>
  <si>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</si>
  <si>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</si>
  <si>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</si>
  <si>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</si>
  <si>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</si>
  <si>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</si>
  <si>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</si>
  <si>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</si>
  <si>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</si>
  <si>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</si>
  <si>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</si>
  <si>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</si>
  <si>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</si>
  <si>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</si>
  <si>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</si>
  <si>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</si>
  <si>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</si>
  <si>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</si>
  <si>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</si>
  <si>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</si>
  <si>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</si>
  <si>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</si>
  <si>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</si>
  <si>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</si>
  <si>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</si>
  <si>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</si>
  <si>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</si>
  <si>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</si>
  <si>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</si>
  <si>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</si>
  <si>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</si>
  <si>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</si>
  <si>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</si>
  <si>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</si>
  <si>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</si>
  <si>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</si>
  <si>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</si>
  <si>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</si>
  <si>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</si>
  <si>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</si>
  <si>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</si>
  <si>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</si>
  <si>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</si>
  <si>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</si>
  <si>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</si>
  <si>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</si>
  <si>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</si>
  <si>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</si>
  <si>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</si>
  <si>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</si>
  <si>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</si>
  <si>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</si>
  <si>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</si>
  <si>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</si>
  <si>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</si>
  <si>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</si>
  <si>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</si>
  <si>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</si>
  <si>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</si>
  <si>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</si>
  <si>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</si>
  <si>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</si>
  <si>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</si>
  <si>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</si>
  <si>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</si>
  <si>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</si>
  <si>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</si>
  <si>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</si>
  <si>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</si>
  <si>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</si>
  <si>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</si>
  <si>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</si>
  <si>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</si>
  <si>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</si>
  <si>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</si>
  <si>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</si>
  <si>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</si>
  <si>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</si>
  <si>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</si>
  <si>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</si>
  <si>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</si>
  <si>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</si>
  <si>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</si>
  <si>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</si>
  <si>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</si>
  <si>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</si>
  <si>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</si>
  <si>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</si>
  <si>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</si>
  <si>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</si>
  <si>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</si>
  <si>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</si>
  <si>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</si>
  <si>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</si>
  <si>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</si>
  <si>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</si>
  <si>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</si>
  <si>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</si>
  <si>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</si>
  <si>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</si>
  <si>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</si>
  <si>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</si>
  <si>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</si>
  <si>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</si>
  <si>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</si>
  <si>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</si>
  <si>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</si>
  <si>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</si>
  <si>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</si>
  <si>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</si>
  <si>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</si>
  <si>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</si>
  <si>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</si>
  <si>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</si>
  <si>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</si>
  <si>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</si>
  <si>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</si>
  <si>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</si>
  <si>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</si>
  <si>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</si>
  <si>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</si>
  <si>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</si>
  <si>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</si>
  <si>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</si>
  <si>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</si>
  <si>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</si>
  <si>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</si>
  <si>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</si>
  <si>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</si>
  <si>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</si>
  <si>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</si>
  <si>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</si>
  <si>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</si>
  <si>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</si>
  <si>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</si>
  <si>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</si>
  <si>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</si>
  <si>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</si>
  <si>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</si>
  <si>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</si>
  <si>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</si>
  <si>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</si>
  <si>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</si>
  <si>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</si>
  <si>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</si>
  <si>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</si>
  <si>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</si>
  <si>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</si>
  <si>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</si>
  <si>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</si>
  <si>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</si>
  <si>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</si>
  <si>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</si>
  <si>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</si>
  <si>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</si>
  <si>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</si>
  <si>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</si>
  <si>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</si>
  <si>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</si>
  <si>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</si>
  <si>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</si>
  <si>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</si>
  <si>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</si>
  <si>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</si>
  <si>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</si>
  <si>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</si>
  <si>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</si>
  <si>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</si>
  <si>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</si>
  <si>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</si>
  <si>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</si>
  <si>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</si>
  <si>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</si>
  <si>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</si>
  <si>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</si>
  <si>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</si>
  <si>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</si>
  <si>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</si>
  <si>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</si>
  <si>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</si>
  <si>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</si>
  <si>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</si>
  <si>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</si>
  <si>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</si>
  <si>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</si>
  <si>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</si>
  <si>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</si>
  <si>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</si>
  <si>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</si>
  <si>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</si>
  <si>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</si>
  <si>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</si>
  <si>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</si>
  <si>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</si>
  <si>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</si>
  <si>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</si>
  <si>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</si>
  <si>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</si>
  <si>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</si>
  <si>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</si>
  <si>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</si>
  <si>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</si>
  <si>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</si>
  <si>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</si>
  <si>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</si>
  <si>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</si>
  <si>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</si>
  <si>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</si>
  <si>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</si>
  <si>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</si>
  <si>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</si>
  <si>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</si>
  <si>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</si>
  <si>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</si>
  <si>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</si>
  <si>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</si>
  <si>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</si>
  <si>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</si>
  <si>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</si>
  <si>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</si>
  <si>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</si>
  <si>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</si>
  <si>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</si>
  <si>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</si>
  <si>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</si>
  <si>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</si>
  <si>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</si>
  <si>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</si>
  <si>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</si>
  <si>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</si>
  <si>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</si>
  <si>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</si>
  <si>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</si>
  <si>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</si>
  <si>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</si>
  <si>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</si>
  <si>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</si>
  <si>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</si>
  <si>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</si>
  <si>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</si>
  <si>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</si>
  <si>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</si>
  <si>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</si>
  <si>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</si>
  <si>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</si>
  <si>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</si>
  <si>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</si>
  <si>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</si>
  <si>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</si>
  <si>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</si>
  <si>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</si>
  <si>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</si>
  <si>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</si>
  <si>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</si>
  <si>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</si>
  <si>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</si>
  <si>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</si>
  <si>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</si>
  <si>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</si>
  <si>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</si>
  <si>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</si>
  <si>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</si>
  <si>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</si>
  <si>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</si>
  <si>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</si>
  <si>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</si>
  <si>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</si>
  <si>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</si>
  <si>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</si>
  <si>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</si>
  <si>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</si>
  <si>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</si>
  <si>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</si>
  <si>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</si>
  <si>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</si>
  <si>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</si>
  <si>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</si>
  <si>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</si>
  <si>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</si>
  <si>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</si>
  <si>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</si>
  <si>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</si>
  <si>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</si>
  <si>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</si>
  <si>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</si>
  <si>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</si>
  <si>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</si>
  <si>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</si>
  <si>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</si>
  <si>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</si>
  <si>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</si>
  <si>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</si>
  <si>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</si>
  <si>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</si>
  <si>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</si>
  <si>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</si>
  <si>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</si>
  <si>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</si>
  <si>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</si>
  <si>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</si>
  <si>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</si>
  <si>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</si>
  <si>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</si>
  <si>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</si>
  <si>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</si>
  <si>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</si>
  <si>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</si>
  <si>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</si>
  <si>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</si>
  <si>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</si>
  <si>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</si>
  <si>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</si>
  <si>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</si>
  <si>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</si>
  <si>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</si>
  <si>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</si>
  <si>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</si>
  <si>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</si>
  <si>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</si>
  <si>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</si>
  <si>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</si>
  <si>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</si>
  <si>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</si>
  <si>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</si>
  <si>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</si>
  <si>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</si>
  <si>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</si>
  <si>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</si>
  <si>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</si>
  <si>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</si>
  <si>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</si>
  <si>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</si>
  <si>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</si>
  <si>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</si>
  <si>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</si>
  <si>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</si>
  <si>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</si>
  <si>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</si>
  <si>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</si>
  <si>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</si>
  <si>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</si>
  <si>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</si>
  <si>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</si>
  <si>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</si>
  <si>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</si>
  <si>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</si>
  <si>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</si>
  <si>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</si>
  <si>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</si>
  <si>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</si>
  <si>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</si>
  <si>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</si>
  <si>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</si>
  <si>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</si>
  <si>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</si>
  <si>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</si>
  <si>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</si>
  <si>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</si>
  <si>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</si>
  <si>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</si>
  <si>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</si>
  <si>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</si>
  <si>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</si>
  <si>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</si>
  <si>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</si>
  <si>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</si>
  <si>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</si>
  <si>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</si>
  <si>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</si>
  <si>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</si>
  <si>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</si>
  <si>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</si>
  <si>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</si>
  <si>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</si>
  <si>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</si>
  <si>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</si>
  <si>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</si>
  <si>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</si>
  <si>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</si>
  <si>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</si>
  <si>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</si>
  <si>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</si>
  <si>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</si>
  <si>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</si>
  <si>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</si>
  <si>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</si>
  <si>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</si>
  <si>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</si>
  <si>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</si>
  <si>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</si>
  <si>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</si>
  <si>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</si>
  <si>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</si>
  <si>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</si>
  <si>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</si>
  <si>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</si>
  <si>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</si>
  <si>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</si>
  <si>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</si>
  <si>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</si>
  <si>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</si>
  <si>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</si>
  <si>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</si>
  <si>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</si>
  <si>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</si>
  <si>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</si>
  <si>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</si>
  <si>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</si>
  <si>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</si>
  <si>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</si>
  <si>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</si>
  <si>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</si>
  <si>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</si>
  <si>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</si>
  <si>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</si>
  <si>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</si>
  <si>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</si>
  <si>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</si>
  <si>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</si>
  <si>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</si>
  <si>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</si>
  <si>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</si>
  <si>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</si>
  <si>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</si>
  <si>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</si>
  <si>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</si>
  <si>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</si>
  <si>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</si>
  <si>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</si>
  <si>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</si>
  <si>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</si>
  <si>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</si>
  <si>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</si>
  <si>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</si>
  <si>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</si>
  <si>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</si>
  <si>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</si>
  <si>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</si>
  <si>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</si>
  <si>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</si>
  <si>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</si>
  <si>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</si>
  <si>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</si>
  <si>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</si>
  <si>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</si>
  <si>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</si>
  <si>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</si>
  <si>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</si>
  <si>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</si>
  <si>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</si>
  <si>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</si>
  <si>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</si>
  <si>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</si>
  <si>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</si>
  <si>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</si>
  <si>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</si>
  <si>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</si>
  <si>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</si>
  <si>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</si>
  <si>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</si>
  <si>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</si>
  <si>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</si>
  <si>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</si>
  <si>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</si>
  <si>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</si>
  <si>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</si>
  <si>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</si>
  <si>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</si>
  <si>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</si>
  <si>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</si>
  <si>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</si>
  <si>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</si>
  <si>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</si>
  <si>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</si>
  <si>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</si>
  <si>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</si>
  <si>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</si>
  <si>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</si>
  <si>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</si>
  <si>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</si>
  <si>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</si>
  <si>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</si>
  <si>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</si>
  <si>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</si>
  <si>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</si>
  <si>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</si>
  <si>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</si>
  <si>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</si>
  <si>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</si>
  <si>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</si>
  <si>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</si>
  <si>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</si>
  <si>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</si>
  <si>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</si>
  <si>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</si>
  <si>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</si>
  <si>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</si>
  <si>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</si>
  <si>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</si>
  <si>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</si>
  <si>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</si>
  <si>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</si>
  <si>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</si>
  <si>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</si>
  <si>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</si>
  <si>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</si>
  <si>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</si>
  <si>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</si>
  <si>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</si>
  <si>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</si>
  <si>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</si>
  <si>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</si>
  <si>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</si>
  <si>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</si>
  <si>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</si>
  <si>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</si>
  <si>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</si>
  <si>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</si>
  <si>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</si>
  <si>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</si>
  <si>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</si>
  <si>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</si>
  <si>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</si>
  <si>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</si>
  <si>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</si>
  <si>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</si>
  <si>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</si>
  <si>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</si>
  <si>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</si>
  <si>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</si>
  <si>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</si>
  <si>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</si>
  <si>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</si>
  <si>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</si>
  <si>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</si>
  <si>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</si>
  <si>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</si>
  <si>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</si>
  <si>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</si>
  <si>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</si>
  <si>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</si>
  <si>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</si>
  <si>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</si>
  <si>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</si>
  <si>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</si>
  <si>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</si>
  <si>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</si>
  <si>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</si>
  <si>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</si>
  <si>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</si>
  <si>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</si>
  <si>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</si>
  <si>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</si>
  <si>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</si>
  <si>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</si>
  <si>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</si>
  <si>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</si>
  <si>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</si>
  <si>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</si>
  <si>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</si>
  <si>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</si>
  <si>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</si>
  <si>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</si>
  <si>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</si>
  <si>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</si>
  <si>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</si>
  <si>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</si>
  <si>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</si>
  <si>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</si>
  <si>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</si>
  <si>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</si>
  <si>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</si>
  <si>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</si>
  <si>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</si>
  <si>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</si>
  <si>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</si>
  <si>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</si>
  <si>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</si>
  <si>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</si>
  <si>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</si>
  <si>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</si>
  <si>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</si>
  <si>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</si>
  <si>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</si>
  <si>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</si>
  <si>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</si>
  <si>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</si>
  <si>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</si>
  <si>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</si>
  <si>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</si>
  <si>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</si>
  <si>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</si>
  <si>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</si>
  <si>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</si>
  <si>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</si>
  <si>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</si>
  <si>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</si>
  <si>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</si>
  <si>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</si>
  <si>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</si>
  <si>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</si>
  <si>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</si>
  <si>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</si>
  <si>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</si>
  <si>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</si>
  <si>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</si>
  <si>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</si>
  <si>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</si>
  <si>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</si>
  <si>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</si>
  <si>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</si>
  <si>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</si>
  <si>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</si>
  <si>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</si>
  <si>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</si>
  <si>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</si>
  <si>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</si>
  <si>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</si>
  <si>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</si>
  <si>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</si>
  <si>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</si>
  <si>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</si>
  <si>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</si>
  <si>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</si>
  <si>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</si>
  <si>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</si>
  <si>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</si>
  <si>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</si>
  <si>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</si>
  <si>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</si>
  <si>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</si>
  <si>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</si>
  <si>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</si>
  <si>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</si>
  <si>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</si>
  <si>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</si>
  <si>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</si>
  <si>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</si>
  <si>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</si>
  <si>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</si>
  <si>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</si>
  <si>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</si>
  <si>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</si>
  <si>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</si>
  <si>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</si>
  <si>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</si>
  <si>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</si>
  <si>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</si>
  <si>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</si>
  <si>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</si>
  <si>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</si>
  <si>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</si>
  <si>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</si>
  <si>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</si>
  <si>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</si>
  <si>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</si>
  <si>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</si>
  <si>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</si>
  <si>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</si>
  <si>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</si>
  <si>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</si>
  <si>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</si>
  <si>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</si>
  <si>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</si>
  <si>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</si>
  <si>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</si>
  <si>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</si>
  <si>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</si>
  <si>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</si>
  <si>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</si>
  <si>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</si>
  <si>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</si>
  <si>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</si>
  <si>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</si>
  <si>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</si>
  <si>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</si>
  <si>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</si>
  <si>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</si>
  <si>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</si>
  <si>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</si>
  <si>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</si>
  <si>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</si>
  <si>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</si>
  <si>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</si>
  <si>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</si>
  <si>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</si>
  <si>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</si>
  <si>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</si>
  <si>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</si>
  <si>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</si>
  <si>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</si>
  <si>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</si>
  <si>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</si>
  <si>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</si>
  <si>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</si>
  <si>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</si>
  <si>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</si>
  <si>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</si>
  <si>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</si>
  <si>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</si>
  <si>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</si>
  <si>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</si>
  <si>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</si>
  <si>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</si>
  <si>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</si>
  <si>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</si>
  <si>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</si>
  <si>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</si>
  <si>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</si>
  <si>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</si>
  <si>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</si>
  <si>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</si>
  <si>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</si>
  <si>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</si>
  <si>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</si>
  <si>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</si>
  <si>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</si>
  <si>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</si>
  <si>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</si>
  <si>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</si>
  <si>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</si>
  <si>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</si>
  <si>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</si>
  <si>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</si>
  <si>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</si>
  <si>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</si>
  <si>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</si>
  <si>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</si>
  <si>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</si>
  <si>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</si>
  <si>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</si>
  <si>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</si>
  <si>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</si>
  <si>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</si>
  <si>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</si>
  <si>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</si>
  <si>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</si>
  <si>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</si>
  <si>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</si>
  <si>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</si>
  <si>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</si>
  <si>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</si>
  <si>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</si>
  <si>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</si>
  <si>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</si>
  <si>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</si>
  <si>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</si>
  <si>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</si>
  <si>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</si>
  <si>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</si>
  <si>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</si>
  <si>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</si>
  <si>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</si>
  <si>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</si>
  <si>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</si>
  <si>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</si>
  <si>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</si>
  <si>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</si>
  <si>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</si>
  <si>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</si>
  <si>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</si>
  <si>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</si>
  <si>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</si>
  <si>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</si>
  <si>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</si>
  <si>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</si>
  <si>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</si>
  <si>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</si>
  <si>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</si>
  <si>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</si>
  <si>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</si>
  <si>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</si>
  <si>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</si>
  <si>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</si>
  <si>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</si>
  <si>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</si>
  <si>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</si>
  <si>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</si>
  <si>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</si>
  <si>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</si>
  <si>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</si>
  <si>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</si>
  <si>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</si>
  <si>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</si>
  <si>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</si>
  <si>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</si>
  <si>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</si>
  <si>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</si>
  <si>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</si>
  <si>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</si>
  <si>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</si>
  <si>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</si>
  <si>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</si>
  <si>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</si>
  <si>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</si>
  <si>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</si>
  <si>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</si>
  <si>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</si>
  <si>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</si>
  <si>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</si>
  <si>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</si>
  <si>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</si>
  <si>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</si>
  <si>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</si>
  <si>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</si>
  <si>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</si>
  <si>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</si>
  <si>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</si>
  <si>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</si>
  <si>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</si>
  <si>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</si>
  <si>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</si>
  <si>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</si>
  <si>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</si>
  <si>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</si>
  <si>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</si>
  <si>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</si>
  <si>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</si>
  <si>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</si>
  <si>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</si>
  <si>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</si>
  <si>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</si>
  <si>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</si>
  <si>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</si>
  <si>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</si>
  <si>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</si>
  <si>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</si>
  <si>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</si>
  <si>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</si>
  <si>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</si>
  <si>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</si>
  <si>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</si>
  <si>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</si>
  <si>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</si>
  <si>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</si>
  <si>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</si>
  <si>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</si>
  <si>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</si>
  <si>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</si>
  <si>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</si>
  <si>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</si>
  <si>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</si>
  <si>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</si>
  <si>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</si>
  <si>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</si>
  <si>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</si>
  <si>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</si>
  <si>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</si>
  <si>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</si>
  <si>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</si>
  <si>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</si>
  <si>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</si>
  <si>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</si>
  <si>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</si>
  <si>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</si>
  <si>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</si>
  <si>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</si>
  <si>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</si>
  <si>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</si>
  <si>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</si>
  <si>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</si>
  <si>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</si>
  <si>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</si>
  <si>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</si>
  <si>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</si>
  <si>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</si>
  <si>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</si>
  <si>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</si>
  <si>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</si>
  <si>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</si>
  <si>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</si>
  <si>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</si>
  <si>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</si>
  <si>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</si>
  <si>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</si>
  <si>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</si>
  <si>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</si>
  <si>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</si>
  <si>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</si>
  <si>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</si>
  <si>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</si>
  <si>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</si>
  <si>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</si>
  <si>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</si>
  <si>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</si>
  <si>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</si>
  <si>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</si>
  <si>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</si>
  <si>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</si>
  <si>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</si>
  <si>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</si>
  <si>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</si>
  <si>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</si>
  <si>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</si>
  <si>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</si>
  <si>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</si>
  <si>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</si>
  <si>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</si>
  <si>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</si>
  <si>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</si>
  <si>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</si>
  <si>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</si>
  <si>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</si>
  <si>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</si>
  <si>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</si>
  <si>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</si>
  <si>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</si>
  <si>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</si>
  <si>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</si>
  <si>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</si>
  <si>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</si>
  <si>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</si>
  <si>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</si>
  <si>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</si>
  <si>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</si>
  <si>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</si>
  <si>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</si>
  <si>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</si>
  <si>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</si>
  <si>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</si>
  <si>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</si>
  <si>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</si>
  <si>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</si>
  <si>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</si>
  <si>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</si>
  <si>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</si>
  <si>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</si>
  <si>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</si>
  <si>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</si>
  <si>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</si>
  <si>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</si>
  <si>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</si>
  <si>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</si>
  <si>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</si>
  <si>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</si>
  <si>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</si>
  <si>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</si>
  <si>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</si>
  <si>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</si>
  <si>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</si>
  <si>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</si>
  <si>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</si>
  <si>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</si>
  <si>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</si>
  <si>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</si>
  <si>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</si>
  <si>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</si>
  <si>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</si>
  <si>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</si>
  <si>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</si>
  <si>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</si>
  <si>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</si>
  <si>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</si>
  <si>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</si>
  <si>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</si>
  <si>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</si>
  <si>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</si>
  <si>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</si>
  <si>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</si>
  <si>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</si>
  <si>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</si>
  <si>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</si>
  <si>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</si>
  <si>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</si>
  <si>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</si>
  <si>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</si>
  <si>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</si>
  <si>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</si>
  <si>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</si>
  <si>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</si>
  <si>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</si>
  <si>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</si>
  <si>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</si>
  <si>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</si>
  <si>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</si>
  <si>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</si>
  <si>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</si>
  <si>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</si>
  <si>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</si>
  <si>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</si>
  <si>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</si>
  <si>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</si>
  <si>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</si>
  <si>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</si>
  <si>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</si>
  <si>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</si>
  <si>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</si>
  <si>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</si>
  <si>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</si>
  <si>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</si>
  <si>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</si>
  <si>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</si>
  <si>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</si>
  <si>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</si>
  <si>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</si>
  <si>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</si>
  <si>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</si>
  <si>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</si>
  <si>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</si>
  <si>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</si>
  <si>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</si>
  <si>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</si>
  <si>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</si>
  <si>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</si>
  <si>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</si>
  <si>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</si>
  <si>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</si>
  <si>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</si>
  <si>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</si>
  <si>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</si>
  <si>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</si>
  <si>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</si>
  <si>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</si>
  <si>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</si>
  <si>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</si>
  <si>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</si>
  <si>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</si>
  <si>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</si>
  <si>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</si>
  <si>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</si>
  <si>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</si>
  <si>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</si>
  <si>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</si>
  <si>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</si>
  <si>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</si>
  <si>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</si>
  <si>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</si>
  <si>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</si>
  <si>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</si>
  <si>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</si>
  <si>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</si>
  <si>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</si>
  <si>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</si>
  <si>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</si>
  <si>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</si>
  <si>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</si>
  <si>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</si>
  <si>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</si>
  <si>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</si>
  <si>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</si>
  <si>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</si>
  <si>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</si>
  <si>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</si>
  <si>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</si>
  <si>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</si>
  <si>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</si>
  <si>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</si>
  <si>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</si>
  <si>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</si>
  <si>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</si>
  <si>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</si>
  <si>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</si>
  <si>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</si>
  <si>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</si>
  <si>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</si>
  <si>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</si>
  <si>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</si>
  <si>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</si>
  <si>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</si>
  <si>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</si>
  <si>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</si>
  <si>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</si>
  <si>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</si>
  <si>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</si>
  <si>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</si>
  <si>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</si>
  <si>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</si>
  <si>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</si>
  <si>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</si>
  <si>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</si>
  <si>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</si>
  <si>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</si>
  <si>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</si>
  <si>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</si>
  <si>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</si>
  <si>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</si>
  <si>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</si>
  <si>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</si>
  <si>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</si>
  <si>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</si>
  <si>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</si>
  <si>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</si>
  <si>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</si>
  <si>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</si>
  <si>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</si>
  <si>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</si>
  <si>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</si>
  <si>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</si>
  <si>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</si>
  <si>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</si>
  <si>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</si>
  <si>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</si>
  <si>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</si>
  <si>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</si>
  <si>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</si>
  <si>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</si>
  <si>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</si>
  <si>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</si>
  <si>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</si>
  <si>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</si>
  <si>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</si>
  <si>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</si>
  <si>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</si>
  <si>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</si>
  <si>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</si>
  <si>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</si>
  <si>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</si>
  <si>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</si>
  <si>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</si>
  <si>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</si>
  <si>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</si>
  <si>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</si>
  <si>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</si>
  <si>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</si>
  <si>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</si>
  <si>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</si>
  <si>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</si>
  <si>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</si>
  <si>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</si>
  <si>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</si>
  <si>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</si>
  <si>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</si>
  <si>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</si>
  <si>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</si>
  <si>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</si>
  <si>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</si>
  <si>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</si>
  <si>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</si>
  <si>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</si>
  <si>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</si>
  <si>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</si>
  <si>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</si>
  <si>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</si>
  <si>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</si>
  <si>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</si>
  <si>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</si>
  <si>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</si>
  <si>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</si>
  <si>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</si>
  <si>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</si>
  <si>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</si>
  <si>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</si>
  <si>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</si>
  <si>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</si>
  <si>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</si>
  <si>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</si>
  <si>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</si>
  <si>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</si>
  <si>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</si>
  <si>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</si>
  <si>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</si>
  <si>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</si>
  <si>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</si>
  <si>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</si>
  <si>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</si>
  <si>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</si>
  <si>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</si>
  <si>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</si>
  <si>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</si>
  <si>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</si>
  <si>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</si>
  <si>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</si>
  <si>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</si>
  <si>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</si>
  <si>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</si>
  <si>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</si>
  <si>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</si>
  <si>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</si>
  <si>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</si>
  <si>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</si>
  <si>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</si>
  <si>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</si>
  <si>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</si>
  <si>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</si>
  <si>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</si>
  <si>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</si>
  <si>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</si>
  <si>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</si>
  <si>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</si>
  <si>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</si>
  <si>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</si>
  <si>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</si>
  <si>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</si>
  <si>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</si>
  <si>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</si>
  <si>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</si>
  <si>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</si>
  <si>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</si>
  <si>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</si>
  <si>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</si>
  <si>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</si>
  <si>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</si>
  <si>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</si>
  <si>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</si>
  <si>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</si>
  <si>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</si>
  <si>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</si>
  <si>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</si>
  <si>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</si>
  <si>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</si>
  <si>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</si>
  <si>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</si>
  <si>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</si>
  <si>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</si>
  <si>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</si>
  <si>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</si>
  <si>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</si>
  <si>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</si>
  <si>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</si>
  <si>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</si>
  <si>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</si>
  <si>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</si>
  <si>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</si>
  <si>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</si>
  <si>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</si>
  <si>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</si>
  <si>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</si>
  <si>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</si>
  <si>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</si>
  <si>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</si>
  <si>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</si>
  <si>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</si>
  <si>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</si>
  <si>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</si>
  <si>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</si>
  <si>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</si>
  <si>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</si>
  <si>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</si>
  <si>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</si>
  <si>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</si>
  <si>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</si>
  <si>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</si>
  <si>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</si>
  <si>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</si>
  <si>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</si>
  <si>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</si>
  <si>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</si>
  <si>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</si>
  <si>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</si>
  <si>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</si>
  <si>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</si>
  <si>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</si>
  <si>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</si>
  <si>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</si>
  <si>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</si>
  <si>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</si>
  <si>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</si>
  <si>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</si>
  <si>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</si>
  <si>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</si>
  <si>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</si>
  <si>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</si>
  <si>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</si>
  <si>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</si>
  <si>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</si>
  <si>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</si>
  <si>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</si>
  <si>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</si>
  <si>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</si>
  <si>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</si>
  <si>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</si>
  <si>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</si>
  <si>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</si>
  <si>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</si>
  <si>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</si>
  <si>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</si>
  <si>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</si>
  <si>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</si>
  <si>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</si>
  <si>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</si>
  <si>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</si>
  <si>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</si>
  <si>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</si>
  <si>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</si>
  <si>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</si>
  <si>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</si>
  <si>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</si>
  <si>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</si>
  <si>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</si>
  <si>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</si>
  <si>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</si>
  <si>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</si>
  <si>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</si>
  <si>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</si>
  <si>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</si>
  <si>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</si>
  <si>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</si>
  <si>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</si>
  <si>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</si>
  <si>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</si>
  <si>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</si>
  <si>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</si>
  <si>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</si>
  <si>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</si>
  <si>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</si>
  <si>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</si>
  <si>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</si>
  <si>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</si>
  <si>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</si>
  <si>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</si>
  <si>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</si>
  <si>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</si>
  <si>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</si>
  <si>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</si>
  <si>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</si>
  <si>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</si>
  <si>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</si>
  <si>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</si>
  <si>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</si>
  <si>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</si>
  <si>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</si>
  <si>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</si>
  <si>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</si>
  <si>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</si>
  <si>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</si>
  <si>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</si>
  <si>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</si>
  <si>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</si>
  <si>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</si>
  <si>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</si>
  <si>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</si>
  <si>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</si>
  <si>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</si>
  <si>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</si>
  <si>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</si>
  <si>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</si>
  <si>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</si>
  <si>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</si>
  <si>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</si>
  <si>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</si>
  <si>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</si>
  <si>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</si>
  <si>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</si>
  <si>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</si>
  <si>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</si>
  <si>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</si>
  <si>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</si>
  <si>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</si>
  <si>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</si>
  <si>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</si>
  <si>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</si>
  <si>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</si>
  <si>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</si>
  <si>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</si>
  <si>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</si>
  <si>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</si>
  <si>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</si>
  <si>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</si>
  <si>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</si>
  <si>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</si>
  <si>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</si>
  <si>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</si>
  <si>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</si>
  <si>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</si>
  <si>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</si>
  <si>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</si>
  <si>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</si>
  <si>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</si>
  <si>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</si>
  <si>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</si>
  <si>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</si>
  <si>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</si>
  <si>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</si>
  <si>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</si>
  <si>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</si>
  <si>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</si>
  <si>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</si>
  <si>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</si>
  <si>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</si>
  <si>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</si>
  <si>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</si>
  <si>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</si>
  <si>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</si>
  <si>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</si>
  <si>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</si>
  <si>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</si>
  <si>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</si>
  <si>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</si>
  <si>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</si>
  <si>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</si>
  <si>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</si>
  <si>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</si>
  <si>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</si>
  <si>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</si>
  <si>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</si>
  <si>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</si>
  <si>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</si>
  <si>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</si>
  <si>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</si>
  <si>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</si>
  <si>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</si>
  <si>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</si>
  <si>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</si>
  <si>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</si>
  <si>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</si>
  <si>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</si>
  <si>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</si>
  <si>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</si>
  <si>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</si>
  <si>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</si>
  <si>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</si>
  <si>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</si>
  <si>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</si>
  <si>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</si>
  <si>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</si>
  <si>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</si>
  <si>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</si>
  <si>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</si>
  <si>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</si>
  <si>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</si>
  <si>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</si>
  <si>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</si>
  <si>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</si>
  <si>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</si>
  <si>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</si>
  <si>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</si>
  <si>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</si>
  <si>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</si>
  <si>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</si>
  <si>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</si>
  <si>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</si>
  <si>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</si>
  <si>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</si>
  <si>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</si>
  <si>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</si>
  <si>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</si>
  <si>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</si>
  <si>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</si>
  <si>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</si>
  <si>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</si>
  <si>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</si>
  <si>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</si>
  <si>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</si>
  <si>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</si>
  <si>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</si>
  <si>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</si>
  <si>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</si>
  <si>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</si>
  <si>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</si>
  <si>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</si>
  <si>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</si>
  <si>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</si>
  <si>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</si>
  <si>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</si>
  <si>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</si>
  <si>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</si>
  <si>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</si>
  <si>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</si>
  <si>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</si>
  <si>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</si>
  <si>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</si>
  <si>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</si>
  <si>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</si>
  <si>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</si>
  <si>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</si>
  <si>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</si>
  <si>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</si>
  <si>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</si>
  <si>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</si>
  <si>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</si>
  <si>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</si>
  <si>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</si>
  <si>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</si>
  <si>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</si>
  <si>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</si>
  <si>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</si>
  <si>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</si>
  <si>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</si>
  <si>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</si>
  <si>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</si>
  <si>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</si>
  <si>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</si>
  <si>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</si>
  <si>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</si>
  <si>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</si>
  <si>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</si>
  <si>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</si>
  <si>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</si>
  <si>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</si>
  <si>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</si>
  <si>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</si>
  <si>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</si>
  <si>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</si>
  <si>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</si>
  <si>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</si>
  <si>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</si>
  <si>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</si>
  <si>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</si>
  <si>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</si>
  <si>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</si>
  <si>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</si>
  <si>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</si>
  <si>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</si>
  <si>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</si>
  <si>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</si>
  <si>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</si>
  <si>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</si>
  <si>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</si>
  <si>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</si>
  <si>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</si>
  <si>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</si>
  <si>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</si>
  <si>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</si>
  <si>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</si>
  <si>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</si>
  <si>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</si>
  <si>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</si>
  <si>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</si>
  <si>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</si>
  <si>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</si>
  <si>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</si>
  <si>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</si>
  <si>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</si>
  <si>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</si>
  <si>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</si>
  <si>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</si>
  <si>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</si>
  <si>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</si>
  <si>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</si>
  <si>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</si>
  <si>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</si>
  <si>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</si>
  <si>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</si>
  <si>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</si>
  <si>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</si>
  <si>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</si>
  <si>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</si>
  <si>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</si>
  <si>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</si>
  <si>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</si>
  <si>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</si>
  <si>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</si>
  <si>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</si>
  <si>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</si>
  <si>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</si>
  <si>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</si>
  <si>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</si>
  <si>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</si>
  <si>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</si>
  <si>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</si>
  <si>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</si>
  <si>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</si>
  <si>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</si>
  <si>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</si>
  <si>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</si>
  <si>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</si>
  <si>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</si>
  <si>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</si>
  <si>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</si>
  <si>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</si>
  <si>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</si>
  <si>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</si>
  <si>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</si>
  <si>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</si>
  <si>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</si>
  <si>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</si>
  <si>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</si>
  <si>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</si>
  <si>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</si>
  <si>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</si>
  <si>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</si>
  <si>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</si>
  <si>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</si>
  <si>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</si>
  <si>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</si>
  <si>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</si>
  <si>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</si>
  <si>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</si>
  <si>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</si>
  <si>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</si>
  <si>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</si>
  <si>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</si>
  <si>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</si>
  <si>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</si>
  <si>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</si>
  <si>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</si>
  <si>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</si>
  <si>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</si>
  <si>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</si>
  <si>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</si>
  <si>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</si>
  <si>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</si>
  <si>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</si>
  <si>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</si>
  <si>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</si>
  <si>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</si>
  <si>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</si>
  <si>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</si>
  <si>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</si>
  <si>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</si>
  <si>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</si>
  <si>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</si>
  <si>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</si>
  <si>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</si>
  <si>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</si>
  <si>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</si>
  <si>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</si>
  <si>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</si>
  <si>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</si>
  <si>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</si>
  <si>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</si>
  <si>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</si>
  <si>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</si>
  <si>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</si>
  <si>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</si>
  <si>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</si>
  <si>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</si>
  <si>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</si>
  <si>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</si>
  <si>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</si>
  <si>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</si>
  <si>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</si>
  <si>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</si>
  <si>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</si>
  <si>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</si>
  <si>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</si>
  <si>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</si>
  <si>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</si>
  <si>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</si>
  <si>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</si>
  <si>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</si>
  <si>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</si>
  <si>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</si>
  <si>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</si>
  <si>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</si>
  <si>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</si>
  <si>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</si>
  <si>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</si>
  <si>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</si>
  <si>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</si>
  <si>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</si>
  <si>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</si>
  <si>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</si>
  <si>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</si>
  <si>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</si>
  <si>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</si>
  <si>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</si>
  <si>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</si>
  <si>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</si>
  <si>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</si>
  <si>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</si>
  <si>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</si>
  <si>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</si>
  <si>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</si>
  <si>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</si>
  <si>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</si>
  <si>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</si>
  <si>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</si>
  <si>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</si>
  <si>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</si>
  <si>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</si>
  <si>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</si>
  <si>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</si>
  <si>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</si>
  <si>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</si>
  <si>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</si>
  <si>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</si>
  <si>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</si>
  <si>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</si>
  <si>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</si>
  <si>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</si>
  <si>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</si>
  <si>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</si>
  <si>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</si>
  <si>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</si>
  <si>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</si>
  <si>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</si>
  <si>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</si>
  <si>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</si>
  <si>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</si>
  <si>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</si>
  <si>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</si>
  <si>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</si>
  <si>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</si>
  <si>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</si>
  <si>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</si>
  <si>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</si>
  <si>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</si>
  <si>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</si>
  <si>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</si>
  <si>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</si>
  <si>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</si>
  <si>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</si>
  <si>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</si>
  <si>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</si>
  <si>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</si>
  <si>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</si>
  <si>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</si>
  <si>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</si>
  <si>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</si>
  <si>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</si>
  <si>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</si>
  <si>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</si>
  <si>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</si>
  <si>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</si>
  <si>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</si>
  <si>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</si>
  <si>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</si>
  <si>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</si>
  <si>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</si>
  <si>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</si>
  <si>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</si>
  <si>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</si>
  <si>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</si>
  <si>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</si>
  <si>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</si>
  <si>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</si>
  <si>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</si>
  <si>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</si>
  <si>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</si>
  <si>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</si>
  <si>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</si>
  <si>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</si>
  <si>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</si>
  <si>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</si>
  <si>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</si>
  <si>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</si>
  <si>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</si>
  <si>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</si>
  <si>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</si>
  <si>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</si>
  <si>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</si>
  <si>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</si>
  <si>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</si>
  <si>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</si>
  <si>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</si>
  <si>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</si>
  <si>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</si>
  <si>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</si>
  <si>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</si>
  <si>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</si>
  <si>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</si>
  <si>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</si>
  <si>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</si>
  <si>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</si>
  <si>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</si>
  <si>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</si>
  <si>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</si>
  <si>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</si>
  <si>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</si>
  <si>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</si>
  <si>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</si>
  <si>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</si>
  <si>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</si>
  <si>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</si>
  <si>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</si>
  <si>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</si>
  <si>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</si>
  <si>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</si>
  <si>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</si>
  <si>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</si>
  <si>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</si>
  <si>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</si>
  <si>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</si>
  <si>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</si>
  <si>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</si>
  <si>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</si>
  <si>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</si>
  <si>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</si>
  <si>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</si>
  <si>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</si>
  <si>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</si>
  <si>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</si>
  <si>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</si>
  <si>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</si>
  <si>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</si>
  <si>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</si>
  <si>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</si>
  <si>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</si>
  <si>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</si>
  <si>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</si>
  <si>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</si>
  <si>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</si>
  <si>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</si>
  <si>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</si>
  <si>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</si>
  <si>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</si>
  <si>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</si>
  <si>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</si>
  <si>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</si>
  <si>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</si>
  <si>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</si>
  <si>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</si>
  <si>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</si>
  <si>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</si>
  <si>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</si>
  <si>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</si>
  <si>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</si>
  <si>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</si>
  <si>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</si>
  <si>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</si>
  <si>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</si>
  <si>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</si>
  <si>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</si>
  <si>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</si>
  <si>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</si>
  <si>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</si>
  <si>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</si>
  <si>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</si>
  <si>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</si>
  <si>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</si>
  <si>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</si>
  <si>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</si>
  <si>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</si>
  <si>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</si>
  <si>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</si>
  <si>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</si>
  <si>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</si>
  <si>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</si>
  <si>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</si>
  <si>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</si>
  <si>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</si>
  <si>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</si>
  <si>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</si>
  <si>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</si>
  <si>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</si>
  <si>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</si>
  <si>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</si>
  <si>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</si>
  <si>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</si>
  <si>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</si>
  <si>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</si>
  <si>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</si>
  <si>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</si>
  <si>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</si>
  <si>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</si>
  <si>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</si>
  <si>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</si>
  <si>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</si>
  <si>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</si>
  <si>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</si>
  <si>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</si>
  <si>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</si>
  <si>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</si>
  <si>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</si>
  <si>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</si>
  <si>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</si>
  <si>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</si>
  <si>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</si>
  <si>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</si>
  <si>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</si>
  <si>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</si>
  <si>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</si>
  <si>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</si>
  <si>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</si>
  <si>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</si>
  <si>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</si>
  <si>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</si>
  <si>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</si>
  <si>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</si>
  <si>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</si>
  <si>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</si>
  <si>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</si>
  <si>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</si>
  <si>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</si>
  <si>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</si>
  <si>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</si>
  <si>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</si>
  <si>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</si>
  <si>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</si>
  <si>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</si>
  <si>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</si>
  <si>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</si>
  <si>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</si>
  <si>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</si>
  <si>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</si>
  <si>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</si>
  <si>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</si>
  <si>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</si>
  <si>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</si>
  <si>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</si>
  <si>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</si>
  <si>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</si>
  <si>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</si>
  <si>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</si>
  <si>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</si>
  <si>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</si>
  <si>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</si>
  <si>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</si>
  <si>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</si>
  <si>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</si>
  <si>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</si>
  <si>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</si>
  <si>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</si>
  <si>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</si>
  <si>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</si>
  <si>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</si>
  <si>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</si>
  <si>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</si>
  <si>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</si>
  <si>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</si>
  <si>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</si>
  <si>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</si>
  <si>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</si>
  <si>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</si>
  <si>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</si>
  <si>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</si>
  <si>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</si>
  <si>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</si>
  <si>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</si>
  <si>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</si>
  <si>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</si>
  <si>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</si>
  <si>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</si>
  <si>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</si>
  <si>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</si>
  <si>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</si>
  <si>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</si>
  <si>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</si>
  <si>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</si>
  <si>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</si>
  <si>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</si>
  <si>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</si>
  <si>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</si>
  <si>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</si>
  <si>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</si>
  <si>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</si>
  <si>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</si>
  <si>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</si>
  <si>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</si>
  <si>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</si>
  <si>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</si>
  <si>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</si>
  <si>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</si>
  <si>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</si>
  <si>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</si>
  <si>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</si>
  <si>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</si>
  <si>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</si>
  <si>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</si>
  <si>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</si>
  <si>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</si>
  <si>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</si>
  <si>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</si>
  <si>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</si>
  <si>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</si>
  <si>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</si>
  <si>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</si>
  <si>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</si>
  <si>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</si>
  <si>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</si>
  <si>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</si>
  <si>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</si>
  <si>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</si>
  <si>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</si>
  <si>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</si>
  <si>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</si>
  <si>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</si>
  <si>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</si>
  <si>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</si>
  <si>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</si>
  <si>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</si>
  <si>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</si>
  <si>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</si>
  <si>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</si>
  <si>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</si>
  <si>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</si>
  <si>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</si>
  <si>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</si>
  <si>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</si>
  <si>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</si>
  <si>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</si>
  <si>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</si>
  <si>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</si>
  <si>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</si>
  <si>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</si>
  <si>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</si>
  <si>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</si>
  <si>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</si>
  <si>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</si>
  <si>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</si>
  <si>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</si>
  <si>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</si>
  <si>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</si>
  <si>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</si>
  <si>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</si>
  <si>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</si>
  <si>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</si>
  <si>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</si>
  <si>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</si>
  <si>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</si>
  <si>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</si>
  <si>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</si>
  <si>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</si>
  <si>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</si>
  <si>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</si>
  <si>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</si>
  <si>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</si>
  <si>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</si>
  <si>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</si>
  <si>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</si>
  <si>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</si>
  <si>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</si>
  <si>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</si>
  <si>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</si>
  <si>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</si>
  <si>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</si>
  <si>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</si>
  <si>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</si>
  <si>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</si>
  <si>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</si>
  <si>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</si>
  <si>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</si>
  <si>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</si>
  <si>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</si>
  <si>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</si>
  <si>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</si>
  <si>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</si>
  <si>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</si>
  <si>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</si>
  <si>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</si>
  <si>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</si>
  <si>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</si>
  <si>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</si>
  <si>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</si>
  <si>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</si>
  <si>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</si>
  <si>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</si>
  <si>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</si>
  <si>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</si>
  <si>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</si>
  <si>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</si>
  <si>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</si>
  <si>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</si>
  <si>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</si>
  <si>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</si>
  <si>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</si>
  <si>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</si>
  <si>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</si>
  <si>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</si>
  <si>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</si>
  <si>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</si>
  <si>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</si>
  <si>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</si>
  <si>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</si>
  <si>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</si>
  <si>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</si>
  <si>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</si>
  <si>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</si>
  <si>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</si>
  <si>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</si>
  <si>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</si>
  <si>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</si>
  <si>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</si>
  <si>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</si>
  <si>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</si>
  <si>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</si>
  <si>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</si>
  <si>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</si>
  <si>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</si>
  <si>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</si>
  <si>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</si>
  <si>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</si>
  <si>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</si>
  <si>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</si>
  <si>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</si>
  <si>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</si>
  <si>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</si>
  <si>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</si>
  <si>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</si>
  <si>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</si>
  <si>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</si>
  <si>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</si>
  <si>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</si>
  <si>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</si>
  <si>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</si>
  <si>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</si>
  <si>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</si>
  <si>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</si>
  <si>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</si>
  <si>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</si>
  <si>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</si>
  <si>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</si>
  <si>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</si>
  <si>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</si>
  <si>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</si>
  <si>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</si>
  <si>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</si>
  <si>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</si>
  <si>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</si>
  <si>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</si>
  <si>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</si>
  <si>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</si>
  <si>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</si>
  <si>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</si>
  <si>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</si>
  <si>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</si>
  <si>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</si>
  <si>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</si>
  <si>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</si>
  <si>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</si>
  <si>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</si>
  <si>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</si>
  <si>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</si>
  <si>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</si>
  <si>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</si>
  <si>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</si>
  <si>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</si>
  <si>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</si>
  <si>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</si>
  <si>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</si>
  <si>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</si>
  <si>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</si>
  <si>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</si>
  <si>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</si>
  <si>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</si>
  <si>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</si>
  <si>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</si>
  <si>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</si>
  <si>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</si>
  <si>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</si>
  <si>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</si>
  <si>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</si>
  <si>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</si>
  <si>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</si>
  <si>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</si>
  <si>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</si>
  <si>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</si>
  <si>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</si>
  <si>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</si>
  <si>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</si>
  <si>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</si>
  <si>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</si>
  <si>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</si>
  <si>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</si>
  <si>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</si>
  <si>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</si>
  <si>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</si>
  <si>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</si>
  <si>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</si>
  <si>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</si>
  <si>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</si>
  <si>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</si>
  <si>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</si>
  <si>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</si>
  <si>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</si>
  <si>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</si>
  <si>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</si>
  <si>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</si>
  <si>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</si>
  <si>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</si>
  <si>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</si>
  <si>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</si>
  <si>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</si>
  <si>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</si>
  <si>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</si>
  <si>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</si>
  <si>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</si>
  <si>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</si>
  <si>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</si>
  <si>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</si>
  <si>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</si>
  <si>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</si>
  <si>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</si>
  <si>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</si>
  <si>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</si>
  <si>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</si>
  <si>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</si>
  <si>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</si>
  <si>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</si>
  <si>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</si>
  <si>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</si>
  <si>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</si>
  <si>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</si>
  <si>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</si>
  <si>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</si>
  <si>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</si>
  <si>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</si>
  <si>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</si>
  <si>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</si>
  <si>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</si>
  <si>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</si>
  <si>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</si>
  <si>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</si>
  <si>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</si>
  <si>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</si>
  <si>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</si>
  <si>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</si>
  <si>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</si>
  <si>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</si>
  <si>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</si>
  <si>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</si>
  <si>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</si>
  <si>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</si>
  <si>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</si>
  <si>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</si>
  <si>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</si>
  <si>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</si>
  <si>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</si>
  <si>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</si>
  <si>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</si>
  <si>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</si>
  <si>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</si>
  <si>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</si>
  <si>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</si>
  <si>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</si>
  <si>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</si>
  <si>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</si>
  <si>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</si>
  <si>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</si>
  <si>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</si>
  <si>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</si>
  <si>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</si>
  <si>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</si>
  <si>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</si>
  <si>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</si>
  <si>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</si>
  <si>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</si>
  <si>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</si>
  <si>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</si>
  <si>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</si>
  <si>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</si>
  <si>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</si>
  <si>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</si>
  <si>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</si>
  <si>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</si>
  <si>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</si>
  <si>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</si>
  <si>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</si>
  <si>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</si>
  <si>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</si>
  <si>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</si>
  <si>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</si>
  <si>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</si>
  <si>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</si>
  <si>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</si>
  <si>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</si>
  <si>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</si>
  <si>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</si>
  <si>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</si>
  <si>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</si>
  <si>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</si>
  <si>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</si>
  <si>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</si>
  <si>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</si>
  <si>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</si>
  <si>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</si>
  <si>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</si>
  <si>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</si>
  <si>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</si>
  <si>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</si>
  <si>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</si>
  <si>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</si>
  <si>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</si>
  <si>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</si>
  <si>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</si>
  <si>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</si>
  <si>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</si>
  <si>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</si>
  <si>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</si>
  <si>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</si>
  <si>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</si>
  <si>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</si>
  <si>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</si>
  <si>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</si>
  <si>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</si>
  <si>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</si>
  <si>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</si>
  <si>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</si>
  <si>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</si>
  <si>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</si>
  <si>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</si>
  <si>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</si>
  <si>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</si>
  <si>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</si>
  <si>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</si>
  <si>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</si>
  <si>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</si>
  <si>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</si>
  <si>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</si>
  <si>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</si>
  <si>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</si>
  <si>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</si>
  <si>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</si>
  <si>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</si>
  <si>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</si>
  <si>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</si>
  <si>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</si>
  <si>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</si>
  <si>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</si>
  <si>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</si>
  <si>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</si>
  <si>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</si>
  <si>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</si>
  <si>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</si>
  <si>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</si>
  <si>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</si>
  <si>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</si>
  <si>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</si>
  <si>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</si>
  <si>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</si>
  <si>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</si>
  <si>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</si>
  <si>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</si>
  <si>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</si>
  <si>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</si>
  <si>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</si>
  <si>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</si>
  <si>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</si>
  <si>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</si>
  <si>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</si>
  <si>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</si>
  <si>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</si>
  <si>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</si>
  <si>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</si>
  <si>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</si>
  <si>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</si>
  <si>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</si>
  <si>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</si>
  <si>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</si>
  <si>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</si>
  <si>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</si>
  <si>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</si>
  <si>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</si>
  <si>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</si>
  <si>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</si>
  <si>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</si>
  <si>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</si>
  <si>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</si>
  <si>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</si>
  <si>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</si>
  <si>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</si>
  <si>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</si>
  <si>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</si>
  <si>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</si>
  <si>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</si>
  <si>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</si>
  <si>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</si>
  <si>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</si>
  <si>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</si>
  <si>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</si>
  <si>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</si>
  <si>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</si>
  <si>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</si>
  <si>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</si>
  <si>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</si>
  <si>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</si>
  <si>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</si>
  <si>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</si>
  <si>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</si>
  <si>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</si>
  <si>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</si>
  <si>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</si>
  <si>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</si>
  <si>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</si>
  <si>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</si>
  <si>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</si>
  <si>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</si>
  <si>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</si>
  <si>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</si>
  <si>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</si>
  <si>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</si>
  <si>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</si>
  <si>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</si>
  <si>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</si>
  <si>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</si>
  <si>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</si>
  <si>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</si>
  <si>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</si>
  <si>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</si>
  <si>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</si>
  <si>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</si>
  <si>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</si>
  <si>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</si>
  <si>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</si>
  <si>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</si>
  <si>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</si>
  <si>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</si>
  <si>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</si>
  <si>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</si>
  <si>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</si>
  <si>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</si>
  <si>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</si>
  <si>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</si>
  <si>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</si>
  <si>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</si>
  <si>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</si>
  <si>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</si>
  <si>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</si>
  <si>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</si>
  <si>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</si>
  <si>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</si>
  <si>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</si>
  <si>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</si>
  <si>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</si>
  <si>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</si>
  <si>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</si>
  <si>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</si>
  <si>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</si>
  <si>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</si>
  <si>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</si>
  <si>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</si>
  <si>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</si>
  <si>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</si>
  <si>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</si>
  <si>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</si>
  <si>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</si>
  <si>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</si>
  <si>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</si>
  <si>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</si>
  <si>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</si>
  <si>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</si>
  <si>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</si>
  <si>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</si>
  <si>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</si>
  <si>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</si>
  <si>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</si>
  <si>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</si>
  <si>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</si>
  <si>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</si>
  <si>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</si>
  <si>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</si>
  <si>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</si>
  <si>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</si>
  <si>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</si>
  <si>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</si>
  <si>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</si>
  <si>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</si>
  <si>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</si>
  <si>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</si>
  <si>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</si>
  <si>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</si>
  <si>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</si>
  <si>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</si>
  <si>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</si>
  <si>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</si>
  <si>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</si>
  <si>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</si>
  <si>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</si>
  <si>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</si>
  <si>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</si>
  <si>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</si>
  <si>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</si>
  <si>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</si>
  <si>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</si>
  <si>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</si>
  <si>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</si>
  <si>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</si>
  <si>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</si>
  <si>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</si>
  <si>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</si>
  <si>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</si>
  <si>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</si>
  <si>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</si>
  <si>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</si>
  <si>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</si>
  <si>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</si>
  <si>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</si>
  <si>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</si>
  <si>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</si>
  <si>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</si>
  <si>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</si>
  <si>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</si>
  <si>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</si>
  <si>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</si>
  <si>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</si>
  <si>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</si>
  <si>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</si>
  <si>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</si>
  <si>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</si>
  <si>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</si>
  <si>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</si>
  <si>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</si>
  <si>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</si>
  <si>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</si>
  <si>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</si>
  <si>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</si>
  <si>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</si>
  <si>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</si>
  <si>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</si>
  <si>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</si>
  <si>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</si>
  <si>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</si>
  <si>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</si>
  <si>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</si>
  <si>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</si>
  <si>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</si>
  <si>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</si>
  <si>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</si>
  <si>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</si>
  <si>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</si>
  <si>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</si>
  <si>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</si>
  <si>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</si>
  <si>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</si>
  <si>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</si>
  <si>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</si>
  <si>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</si>
  <si>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</si>
  <si>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</si>
  <si>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</si>
  <si>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</si>
  <si>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</si>
  <si>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</si>
  <si>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</si>
  <si>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</si>
  <si>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</si>
  <si>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</si>
  <si>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</si>
  <si>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</si>
  <si>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</si>
  <si>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</si>
  <si>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</si>
  <si>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</si>
  <si>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</si>
  <si>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</si>
  <si>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</si>
  <si>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</si>
  <si>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</si>
  <si>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</si>
  <si>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</si>
  <si>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</si>
  <si>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</si>
  <si>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</si>
  <si>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</si>
  <si>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</si>
  <si>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</si>
  <si>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</si>
  <si>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</si>
  <si>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</si>
  <si>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</si>
  <si>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</si>
  <si>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</si>
  <si>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</si>
  <si>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</si>
  <si>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</si>
  <si>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</si>
  <si>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</si>
  <si>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</si>
  <si>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</si>
  <si>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</si>
  <si>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</si>
  <si>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</si>
  <si>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</si>
  <si>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</si>
  <si>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</si>
  <si>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</si>
  <si>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</si>
  <si>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</si>
  <si>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</si>
  <si>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</si>
  <si>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</si>
  <si>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</si>
  <si>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</si>
  <si>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</si>
  <si>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</si>
  <si>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</si>
  <si>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</si>
  <si>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</si>
  <si>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</si>
  <si>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</si>
  <si>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</si>
  <si>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</si>
  <si>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</si>
  <si>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</si>
  <si>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</si>
  <si>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</si>
  <si>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</si>
  <si>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</si>
  <si>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</si>
  <si>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</si>
  <si>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</si>
  <si>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</si>
  <si>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</si>
  <si>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</si>
  <si>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</si>
  <si>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</si>
  <si>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</si>
  <si>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</si>
  <si>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</si>
  <si>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</si>
  <si>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</si>
  <si>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</si>
  <si>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</si>
  <si>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</si>
  <si>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</si>
  <si>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</si>
  <si>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</si>
  <si>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</si>
  <si>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</si>
  <si>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</si>
  <si>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</si>
  <si>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</si>
  <si>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</si>
  <si>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</si>
  <si>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</si>
  <si>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</si>
  <si>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</si>
  <si>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</si>
  <si>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</si>
  <si>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</si>
  <si>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</si>
  <si>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</si>
  <si>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</si>
  <si>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</si>
  <si>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</si>
  <si>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</si>
  <si>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</si>
  <si>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</si>
  <si>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</si>
  <si>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</si>
  <si>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</si>
  <si>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</si>
  <si>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</si>
  <si>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</si>
  <si>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</si>
  <si>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</si>
  <si>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</si>
  <si>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</si>
  <si>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</si>
  <si>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</si>
  <si>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</si>
  <si>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</si>
  <si>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</si>
  <si>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</si>
  <si>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</si>
  <si>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</si>
  <si>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</si>
  <si>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</si>
  <si>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</si>
  <si>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</si>
  <si>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</si>
  <si>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</si>
  <si>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</si>
  <si>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</si>
  <si>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</si>
  <si>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</si>
  <si>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</si>
  <si>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</si>
  <si>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</si>
  <si>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</si>
  <si>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</si>
  <si>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</si>
  <si>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</si>
  <si>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</si>
  <si>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</si>
  <si>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</si>
  <si>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</si>
  <si>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</si>
  <si>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</si>
  <si>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</si>
  <si>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</si>
  <si>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</si>
  <si>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</si>
  <si>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</si>
  <si>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</si>
  <si>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</si>
  <si>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</si>
  <si>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</si>
  <si>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</si>
  <si>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</si>
  <si>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</si>
  <si>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</si>
  <si>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</si>
  <si>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</si>
  <si>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</si>
  <si>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</si>
  <si>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</si>
  <si>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</si>
  <si>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</si>
  <si>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</si>
  <si>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</si>
  <si>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</si>
  <si>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</si>
  <si>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</si>
  <si>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</si>
  <si>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</si>
  <si>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</si>
  <si>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</si>
  <si>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</si>
  <si>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</si>
  <si>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</si>
  <si>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</si>
  <si>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</si>
  <si>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</si>
  <si>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</si>
  <si>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</si>
  <si>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</si>
  <si>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</si>
  <si>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</si>
  <si>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</si>
  <si>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</si>
  <si>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</si>
  <si>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</si>
  <si>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</si>
  <si>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</si>
  <si>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</si>
  <si>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</si>
  <si>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</si>
  <si>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</si>
  <si>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</si>
  <si>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</si>
  <si>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</si>
  <si>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</si>
  <si>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</si>
  <si>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</si>
  <si>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</si>
  <si>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</si>
  <si>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</si>
  <si>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</si>
  <si>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</si>
  <si>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</si>
  <si>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</si>
  <si>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</si>
  <si>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</si>
  <si>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</si>
  <si>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</si>
  <si>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</si>
  <si>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</si>
  <si>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</si>
  <si>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</si>
  <si>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</si>
  <si>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</si>
  <si>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</si>
  <si>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</si>
  <si>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</si>
  <si>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</si>
  <si>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</si>
  <si>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</si>
  <si>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</si>
  <si>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</si>
  <si>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</si>
  <si>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</si>
  <si>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</si>
  <si>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</si>
  <si>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</si>
  <si>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</si>
  <si>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</si>
  <si>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</si>
  <si>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</si>
  <si>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</si>
  <si>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</si>
  <si>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</si>
  <si>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</si>
  <si>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</si>
  <si>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</si>
  <si>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</si>
  <si>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</si>
  <si>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</si>
  <si>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</si>
  <si>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</si>
  <si>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</si>
  <si>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</si>
  <si>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</si>
  <si>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</si>
  <si>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</si>
  <si>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</si>
  <si>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</si>
  <si>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</si>
  <si>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</si>
  <si>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</si>
  <si>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</si>
  <si>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</si>
  <si>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</si>
  <si>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</si>
  <si>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</si>
  <si>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</si>
  <si>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</si>
  <si>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</si>
  <si>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</si>
  <si>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</si>
  <si>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</si>
  <si>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</si>
  <si>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</si>
  <si>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</si>
  <si>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</si>
  <si>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</si>
  <si>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</si>
  <si>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</si>
  <si>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</si>
  <si>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</si>
  <si>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</si>
  <si>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</si>
  <si>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</si>
  <si>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</si>
  <si>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</si>
  <si>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</si>
  <si>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</si>
  <si>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</si>
  <si>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</si>
  <si>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</si>
  <si>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</si>
  <si>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</si>
  <si>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</si>
  <si>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</si>
  <si>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</si>
  <si>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</si>
  <si>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</si>
  <si>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</si>
  <si>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</si>
  <si>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</si>
  <si>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</si>
  <si>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</si>
  <si>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</si>
  <si>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</si>
  <si>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</si>
  <si>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</si>
  <si>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</si>
  <si>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</si>
  <si>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</si>
  <si>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</si>
  <si>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</si>
  <si>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</si>
  <si>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</si>
  <si>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</si>
  <si>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</si>
  <si>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</si>
  <si>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</si>
  <si>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</si>
  <si>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</si>
  <si>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</si>
  <si>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</si>
  <si>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</si>
  <si>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</si>
  <si>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</si>
  <si>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</si>
  <si>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</si>
  <si>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</si>
  <si>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</si>
  <si>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</si>
  <si>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</si>
  <si>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</si>
  <si>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</si>
  <si>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</si>
  <si>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</si>
  <si>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</si>
  <si>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</si>
  <si>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</si>
  <si>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</si>
  <si>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</si>
  <si>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</si>
  <si>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</si>
  <si>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</si>
  <si>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</si>
  <si>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</si>
  <si>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</si>
  <si>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</si>
  <si>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</si>
  <si>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</si>
  <si>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</si>
  <si>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</si>
  <si>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</si>
  <si>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</si>
  <si>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</si>
  <si>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</si>
  <si>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</si>
  <si>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</si>
  <si>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</si>
  <si>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</si>
  <si>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</si>
  <si>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</si>
  <si>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</si>
  <si>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</si>
  <si>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</si>
  <si>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</si>
  <si>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</si>
  <si>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</si>
  <si>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</si>
  <si>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</si>
  <si>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</si>
  <si>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</si>
  <si>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</si>
  <si>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</si>
  <si>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</si>
  <si>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</si>
  <si>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</si>
  <si>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</si>
  <si>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</si>
  <si>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</si>
  <si>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</si>
  <si>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</si>
  <si>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</si>
  <si>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</si>
  <si>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</si>
  <si>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</si>
  <si>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</si>
  <si>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</si>
  <si>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</si>
  <si>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</si>
  <si>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</si>
  <si>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</si>
  <si>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</si>
  <si>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</si>
  <si>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</si>
  <si>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</si>
  <si>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</si>
  <si>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</si>
  <si>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</si>
  <si>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</si>
  <si>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</si>
  <si>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</si>
  <si>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</si>
  <si>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</si>
  <si>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</si>
  <si>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</si>
  <si>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</si>
  <si>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</si>
  <si>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</si>
  <si>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</si>
  <si>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</si>
  <si>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</si>
  <si>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</si>
  <si>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</si>
  <si>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</si>
  <si>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</si>
  <si>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</si>
  <si>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</si>
  <si>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</si>
  <si>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</si>
  <si>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</si>
  <si>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</si>
  <si>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</si>
  <si>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</si>
  <si>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</si>
  <si>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</si>
  <si>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</si>
  <si>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</si>
  <si>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</si>
  <si>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</si>
  <si>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</si>
  <si>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</si>
  <si>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</si>
  <si>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</si>
  <si>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</si>
  <si>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</si>
  <si>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</si>
  <si>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</si>
  <si>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</si>
  <si>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</si>
  <si>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</si>
  <si>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</si>
  <si>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</si>
  <si>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</si>
  <si>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</si>
  <si>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</si>
  <si>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</si>
  <si>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</si>
  <si>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</si>
  <si>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</si>
  <si>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</si>
  <si>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</si>
  <si>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</si>
  <si>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</si>
  <si>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</si>
  <si>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</si>
  <si>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</si>
  <si>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</si>
  <si>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</si>
  <si>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</si>
  <si>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</si>
  <si>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</si>
  <si>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</si>
  <si>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</si>
  <si>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</si>
  <si>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</si>
  <si>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</si>
  <si>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</si>
  <si>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</si>
  <si>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</si>
  <si>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</si>
  <si>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</si>
  <si>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</si>
  <si>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</si>
  <si>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</si>
  <si>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</si>
  <si>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</si>
  <si>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</si>
  <si>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</si>
  <si>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</si>
  <si>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</si>
  <si>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</si>
  <si>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</si>
  <si>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</si>
  <si>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</si>
  <si>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</si>
  <si>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</si>
  <si>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</si>
  <si>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</si>
  <si>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</si>
  <si>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</si>
  <si>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</si>
  <si>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</si>
  <si>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</si>
  <si>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</si>
  <si>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</si>
  <si>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</si>
  <si>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</si>
  <si>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</si>
  <si>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</si>
  <si>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</si>
  <si>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</si>
  <si>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</si>
  <si>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</si>
  <si>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</si>
  <si>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</si>
  <si>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</si>
  <si>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</si>
  <si>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</si>
  <si>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</si>
  <si>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</si>
  <si>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</si>
  <si>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</si>
  <si>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</si>
  <si>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</si>
  <si>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</si>
  <si>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</si>
  <si>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</si>
  <si>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</si>
  <si>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</si>
  <si>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</si>
  <si>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</si>
  <si>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</si>
  <si>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</si>
  <si>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</si>
  <si>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</si>
  <si>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</si>
  <si>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</si>
  <si>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</si>
  <si>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</si>
  <si>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</si>
  <si>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</si>
  <si>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</si>
  <si>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</si>
  <si>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</si>
  <si>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</si>
  <si>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</si>
  <si>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</si>
  <si>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</si>
  <si>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</si>
  <si>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</si>
  <si>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</si>
  <si>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</si>
  <si>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</si>
  <si>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</si>
  <si>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</si>
  <si>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</si>
  <si>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</si>
  <si>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</si>
  <si>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</si>
  <si>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</si>
  <si>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</si>
  <si>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</si>
  <si>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</si>
  <si>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</si>
  <si>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</si>
  <si>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</si>
  <si>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</si>
  <si>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</si>
  <si>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</si>
  <si>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</si>
  <si>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</si>
  <si>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</si>
  <si>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</si>
  <si>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</si>
  <si>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</si>
  <si>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</si>
  <si>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</si>
  <si>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</si>
  <si>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</si>
  <si>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</si>
  <si>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</si>
  <si>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</si>
  <si>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</si>
  <si>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</si>
  <si>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</si>
  <si>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</si>
  <si>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</si>
  <si>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</si>
  <si>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</si>
  <si>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</si>
  <si>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</si>
  <si>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</si>
  <si>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</si>
  <si>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</si>
  <si>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</si>
  <si>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</si>
  <si>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</si>
  <si>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</si>
  <si>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</si>
  <si>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</si>
  <si>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</si>
  <si>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</si>
  <si>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</si>
  <si>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</si>
  <si>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</si>
  <si>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</si>
  <si>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</si>
  <si>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</si>
  <si>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</si>
  <si>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</si>
  <si>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</si>
  <si>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</si>
  <si>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</si>
  <si>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</si>
  <si>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</si>
  <si>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</si>
  <si>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</si>
  <si>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</si>
  <si>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</si>
  <si>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</si>
  <si>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</si>
  <si>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</si>
  <si>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</si>
  <si>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</si>
  <si>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</si>
  <si>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</si>
  <si>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</si>
  <si>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</si>
  <si>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</si>
  <si>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</si>
  <si>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</si>
  <si>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</si>
  <si>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</si>
  <si>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</si>
  <si>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</si>
  <si>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</si>
  <si>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</si>
  <si>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</si>
  <si>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</si>
  <si>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</si>
  <si>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</si>
  <si>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</si>
  <si>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</si>
  <si>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</si>
  <si>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</si>
  <si>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</si>
  <si>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</si>
  <si>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</si>
  <si>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</si>
  <si>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</si>
  <si>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</si>
  <si>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</si>
  <si>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</si>
  <si>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</si>
  <si>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</si>
  <si>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</si>
  <si>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</si>
  <si>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</si>
  <si>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</si>
  <si>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</si>
  <si>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</si>
  <si>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</si>
  <si>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</si>
  <si>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</si>
  <si>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</si>
  <si>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</si>
  <si>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</si>
  <si>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</si>
  <si>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</si>
  <si>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</si>
  <si>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</si>
  <si>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</si>
  <si>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</si>
  <si>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</si>
  <si>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</si>
  <si>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</si>
  <si>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</si>
  <si>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</si>
  <si>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</si>
  <si>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</si>
  <si>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</si>
  <si>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</si>
  <si>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</si>
  <si>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</si>
  <si>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</si>
  <si>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</si>
  <si>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</si>
  <si>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</si>
  <si>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</si>
  <si>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</si>
  <si>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</si>
  <si>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</si>
  <si>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</si>
  <si>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</si>
  <si>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</si>
  <si>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</si>
  <si>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</si>
  <si>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</si>
  <si>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</si>
  <si>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</si>
  <si>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</si>
  <si>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</si>
  <si>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</si>
  <si>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</si>
  <si>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</si>
  <si>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</si>
  <si>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</si>
  <si>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</si>
  <si>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</si>
  <si>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</si>
  <si>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</si>
  <si>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</si>
  <si>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</si>
  <si>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</si>
  <si>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</si>
  <si>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</si>
  <si>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</si>
  <si>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</si>
  <si>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</si>
  <si>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</si>
  <si>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</si>
  <si>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</si>
  <si>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</si>
  <si>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</si>
  <si>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</si>
  <si>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</si>
  <si>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</si>
  <si>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</si>
  <si>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</si>
  <si>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</si>
  <si>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</si>
  <si>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</si>
  <si>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</si>
  <si>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</si>
  <si>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</si>
  <si>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</si>
  <si>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</si>
  <si>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</si>
  <si>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</si>
  <si>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</si>
  <si>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</si>
  <si>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</si>
  <si>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</si>
  <si>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</si>
  <si>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</si>
  <si>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</si>
  <si>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</si>
  <si>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</si>
  <si>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</si>
  <si>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</si>
  <si>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</si>
  <si>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</si>
  <si>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</si>
  <si>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</si>
  <si>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</si>
  <si>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</si>
  <si>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</si>
  <si>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</si>
  <si>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</si>
  <si>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</si>
  <si>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</si>
  <si>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</si>
  <si>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</si>
  <si>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</si>
  <si>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</si>
  <si>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</si>
  <si>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</si>
  <si>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</si>
  <si>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</si>
  <si>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</si>
  <si>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</si>
  <si>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</si>
  <si>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</si>
  <si>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</si>
  <si>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</si>
  <si>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</si>
  <si>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</si>
  <si>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</si>
  <si>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</si>
  <si>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</si>
  <si>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</si>
  <si>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</si>
  <si>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</si>
  <si>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</si>
  <si>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</si>
  <si>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</si>
  <si>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</si>
  <si>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</si>
  <si>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</si>
  <si>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</si>
  <si>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</si>
  <si>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</si>
  <si>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</si>
  <si>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</si>
  <si>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</si>
  <si>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</si>
  <si>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</si>
  <si>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</si>
  <si>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</si>
  <si>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</si>
  <si>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</si>
  <si>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</si>
  <si>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</si>
  <si>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</si>
  <si>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</si>
  <si>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</si>
  <si>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</si>
  <si>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</si>
  <si>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</si>
  <si>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</si>
  <si>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</si>
  <si>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</si>
  <si>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</si>
  <si>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</si>
  <si>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</si>
  <si>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</si>
  <si>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</si>
  <si>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</si>
  <si>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</si>
  <si>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</si>
  <si>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</si>
  <si>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</si>
  <si>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</si>
  <si>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</si>
  <si>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</si>
  <si>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</si>
  <si>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</si>
  <si>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</si>
  <si>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</si>
  <si>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</si>
  <si>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</si>
  <si>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</si>
  <si>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</si>
  <si>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</si>
  <si>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</si>
  <si>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</si>
  <si>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</si>
  <si>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</si>
  <si>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</si>
  <si>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</si>
  <si>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</si>
  <si>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</si>
  <si>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</si>
  <si>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</si>
  <si>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</si>
  <si>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</si>
  <si>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</si>
  <si>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</si>
  <si>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</si>
  <si>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</si>
  <si>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</si>
  <si>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</si>
  <si>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</si>
  <si>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</si>
  <si>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</si>
  <si>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</si>
  <si>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</si>
  <si>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</si>
  <si>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</si>
  <si>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</si>
  <si>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</si>
  <si>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</si>
  <si>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</si>
  <si>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</si>
  <si>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</si>
  <si>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</si>
  <si>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</si>
  <si>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</si>
  <si>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</si>
  <si>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</si>
  <si>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</si>
  <si>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</si>
  <si>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</si>
  <si>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</si>
  <si>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</si>
  <si>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</si>
  <si>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</si>
  <si>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</si>
  <si>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</si>
  <si>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</si>
  <si>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</si>
  <si>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</si>
  <si>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</si>
  <si>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</si>
  <si>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</si>
  <si>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</si>
  <si>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</si>
  <si>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</si>
  <si>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</si>
  <si>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</si>
  <si>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</si>
  <si>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</si>
  <si>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</si>
  <si>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</si>
  <si>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</si>
  <si>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</si>
  <si>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</si>
  <si>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</si>
  <si>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</si>
  <si>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</si>
  <si>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</si>
  <si>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</si>
  <si>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</si>
  <si>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</si>
  <si>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</si>
  <si>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</si>
  <si>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</si>
  <si>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</si>
  <si>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</si>
  <si>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</si>
  <si>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</si>
  <si>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</si>
  <si>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</si>
  <si>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</si>
  <si>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</si>
  <si>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</si>
  <si>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</si>
  <si>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</si>
  <si>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</si>
  <si>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</si>
  <si>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</si>
  <si>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</si>
  <si>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</si>
  <si>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</si>
  <si>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</si>
  <si>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</si>
  <si>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</si>
  <si>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</si>
  <si>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</si>
  <si>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</si>
  <si>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</si>
  <si>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</si>
  <si>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</si>
  <si>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</si>
  <si>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</si>
  <si>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</si>
  <si>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</si>
  <si>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</si>
  <si>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</si>
  <si>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</si>
  <si>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</si>
  <si>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</si>
  <si>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</si>
  <si>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</si>
  <si>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</si>
  <si>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</si>
  <si>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</si>
  <si>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</si>
  <si>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</si>
  <si>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</si>
  <si>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</si>
  <si>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</si>
  <si>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</si>
  <si>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</si>
  <si>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</si>
  <si>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</si>
  <si>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</si>
  <si>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</si>
  <si>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</si>
  <si>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</si>
  <si>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</si>
  <si>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</si>
  <si>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</si>
  <si>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</si>
  <si>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</si>
  <si>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</si>
  <si>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</si>
  <si>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</si>
  <si>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</si>
  <si>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</si>
  <si>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</si>
  <si>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</si>
  <si>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</si>
  <si>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</si>
  <si>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</si>
  <si>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</si>
  <si>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</si>
  <si>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</si>
  <si>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</si>
  <si>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</si>
  <si>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</si>
  <si>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</si>
  <si>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</si>
  <si>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</si>
  <si>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</si>
  <si>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</si>
  <si>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</si>
  <si>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</si>
  <si>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</si>
  <si>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</si>
  <si>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</si>
  <si>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</si>
  <si>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</si>
  <si>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</si>
  <si>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</si>
  <si>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</si>
  <si>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</si>
  <si>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</si>
  <si>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</si>
  <si>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</si>
  <si>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</si>
  <si>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</si>
  <si>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</si>
  <si>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</si>
  <si>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</si>
  <si>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</si>
  <si>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</si>
  <si>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</si>
  <si>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</si>
  <si>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</si>
  <si>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</si>
  <si>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</si>
  <si>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</si>
  <si>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</si>
  <si>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</si>
  <si>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</si>
  <si>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</si>
  <si>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</si>
  <si>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</si>
  <si>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</si>
  <si>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</si>
  <si>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</si>
  <si>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</si>
  <si>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</si>
  <si>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</si>
  <si>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</si>
  <si>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</si>
  <si>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</si>
  <si>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</si>
  <si>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</si>
  <si>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</si>
  <si>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</si>
  <si>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</si>
  <si>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</si>
  <si>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</si>
  <si>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</si>
  <si>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</si>
  <si>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</si>
  <si>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</si>
  <si>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</si>
  <si>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</si>
  <si>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</si>
  <si>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</si>
  <si>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</si>
  <si>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</si>
  <si>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</si>
  <si>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</si>
  <si>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</si>
  <si>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</si>
  <si>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</si>
  <si>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</si>
  <si>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</si>
  <si>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</si>
  <si>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</si>
  <si>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</si>
  <si>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</si>
  <si>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</si>
  <si>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</si>
  <si>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</si>
  <si>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</si>
  <si>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</si>
  <si>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</si>
  <si>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</si>
  <si>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</si>
  <si>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</si>
  <si>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</si>
  <si>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</si>
  <si>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</si>
  <si>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</si>
  <si>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</si>
  <si>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</si>
  <si>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</si>
  <si>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</si>
  <si>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</si>
  <si>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</si>
  <si>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</si>
  <si>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</si>
  <si>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</si>
  <si>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</si>
  <si>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</si>
  <si>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</si>
  <si>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</si>
  <si>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</si>
  <si>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</si>
  <si>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</si>
  <si>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</si>
  <si>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</si>
  <si>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</si>
  <si>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</si>
  <si>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</si>
  <si>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</si>
  <si>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</si>
  <si>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</si>
  <si>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</si>
  <si>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</si>
  <si>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</si>
  <si>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</si>
  <si>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</si>
  <si>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</si>
  <si>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</si>
  <si>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</si>
  <si>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</si>
  <si>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</si>
  <si>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</si>
  <si>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</si>
  <si>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</si>
  <si>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</si>
  <si>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</si>
  <si>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</si>
  <si>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</si>
  <si>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</si>
  <si>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</si>
  <si>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</si>
  <si>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</si>
  <si>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</si>
  <si>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</si>
  <si>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</si>
  <si>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</si>
  <si>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</si>
  <si>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</si>
  <si>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</si>
  <si>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</si>
  <si>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</si>
  <si>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</si>
  <si>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</si>
  <si>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</si>
  <si>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</si>
  <si>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</si>
  <si>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</si>
  <si>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</si>
  <si>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</si>
  <si>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</si>
  <si>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</si>
  <si>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</si>
  <si>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</si>
  <si>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</si>
  <si>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</si>
  <si>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</si>
  <si>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</si>
  <si>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</si>
  <si>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</si>
  <si>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</si>
  <si>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</si>
  <si>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</si>
  <si>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</si>
  <si>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</si>
  <si>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</si>
  <si>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</si>
  <si>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</si>
  <si>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</si>
  <si>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</si>
  <si>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</si>
  <si>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</si>
  <si>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</si>
  <si>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</si>
  <si>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</si>
  <si>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</si>
  <si>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</si>
  <si>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</si>
  <si>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</si>
  <si>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</si>
  <si>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</si>
  <si>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</si>
  <si>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</si>
  <si>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</si>
  <si>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</si>
  <si>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</si>
  <si>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</si>
  <si>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</si>
  <si>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</si>
  <si>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</si>
  <si>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</si>
  <si>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</si>
  <si>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</si>
  <si>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</si>
  <si>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</si>
  <si>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</si>
  <si>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</si>
  <si>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</si>
  <si>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</si>
  <si>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</si>
  <si>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</si>
  <si>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</si>
  <si>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</si>
  <si>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</si>
  <si>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</si>
  <si>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</si>
  <si>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</si>
  <si>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</si>
  <si>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</si>
  <si>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</si>
  <si>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</si>
  <si>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</si>
  <si>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</si>
  <si>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</si>
  <si>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</si>
  <si>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</si>
  <si>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</si>
  <si>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</si>
  <si>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</si>
  <si>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</si>
  <si>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</si>
  <si>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</si>
  <si>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</si>
  <si>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</si>
  <si>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</si>
  <si>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</si>
  <si>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</si>
  <si>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</si>
  <si>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</si>
  <si>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</si>
  <si>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</si>
  <si>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</si>
  <si>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</si>
  <si>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</si>
  <si>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</si>
  <si>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</si>
  <si>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</si>
  <si>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</si>
  <si>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</si>
  <si>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</si>
  <si>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</si>
  <si>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</si>
  <si>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</si>
  <si>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</si>
  <si>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</si>
  <si>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</si>
  <si>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</si>
  <si>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</si>
  <si>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</si>
  <si>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</si>
  <si>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</si>
  <si>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</si>
  <si>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</si>
  <si>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</si>
  <si>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</si>
  <si>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</si>
  <si>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</si>
  <si>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</si>
  <si>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</si>
  <si>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</si>
  <si>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</si>
  <si>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</si>
  <si>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</si>
  <si>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</si>
  <si>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</si>
  <si>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</si>
  <si>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</si>
  <si>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</si>
  <si>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</si>
  <si>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</si>
  <si>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</si>
  <si>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</si>
  <si>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</si>
  <si>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</si>
  <si>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</si>
  <si>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</si>
  <si>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</si>
  <si>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</si>
  <si>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</si>
  <si>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</si>
  <si>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</si>
  <si>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</si>
  <si>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</si>
  <si>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</si>
  <si>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</si>
  <si>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</si>
  <si>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</si>
  <si>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</si>
  <si>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</si>
  <si>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</si>
  <si>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</si>
  <si>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</si>
  <si>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</si>
  <si>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</si>
  <si>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</si>
  <si>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</si>
  <si>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</si>
  <si>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</si>
  <si>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</si>
  <si>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</si>
  <si>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</si>
  <si>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</si>
  <si>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</si>
  <si>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</si>
  <si>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</si>
  <si>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</si>
  <si>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</si>
  <si>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</si>
  <si>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</si>
  <si>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</si>
  <si>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</si>
  <si>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</si>
  <si>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</si>
  <si>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</si>
  <si>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</si>
  <si>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</si>
  <si>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</si>
  <si>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</si>
  <si>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</si>
  <si>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</si>
  <si>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</si>
  <si>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</si>
  <si>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</si>
  <si>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</si>
  <si>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</si>
  <si>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</si>
  <si>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</si>
  <si>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</si>
  <si>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</si>
  <si>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</si>
  <si>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</si>
  <si>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</si>
  <si>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</si>
  <si>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</si>
  <si>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</si>
  <si>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</si>
  <si>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</si>
  <si>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</si>
  <si>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</si>
  <si>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</si>
  <si>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</si>
  <si>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</si>
  <si>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</si>
  <si>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</si>
  <si>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</si>
  <si>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</si>
  <si>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</si>
  <si>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</si>
  <si>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</si>
  <si>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</si>
  <si>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</si>
  <si>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</si>
  <si>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</si>
  <si>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</si>
  <si>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</si>
  <si>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</si>
  <si>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</si>
  <si>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</si>
  <si>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</si>
  <si>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</si>
  <si>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</si>
  <si>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</si>
  <si>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</si>
  <si>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</si>
  <si>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</si>
  <si>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</si>
  <si>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</si>
  <si>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</si>
  <si>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</si>
  <si>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</si>
  <si>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</si>
  <si>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</si>
  <si>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</si>
  <si>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</si>
  <si>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</si>
  <si>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</si>
  <si>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</si>
  <si>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</si>
  <si>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</si>
  <si>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</si>
  <si>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</si>
  <si>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</si>
  <si>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</si>
  <si>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</si>
  <si>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</si>
  <si>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</si>
  <si>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</si>
  <si>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</si>
  <si>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</si>
  <si>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</si>
  <si>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</si>
  <si>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</si>
  <si>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</si>
  <si>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</si>
  <si>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</si>
  <si>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</si>
  <si>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</si>
  <si>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</si>
  <si>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</si>
  <si>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</si>
  <si>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</si>
  <si>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</si>
  <si>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</si>
  <si>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</si>
  <si>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</si>
  <si>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</si>
  <si>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</si>
  <si>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</si>
  <si>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</si>
  <si>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</si>
  <si>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</si>
  <si>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</si>
  <si>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</si>
  <si>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</si>
  <si>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</si>
  <si>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</si>
  <si>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</si>
  <si>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</si>
  <si>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</si>
  <si>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</si>
  <si>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</si>
  <si>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</si>
  <si>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</si>
  <si>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</si>
  <si>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</si>
  <si>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</si>
  <si>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</si>
  <si>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</si>
  <si>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</si>
  <si>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</si>
  <si>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</si>
  <si>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</si>
  <si>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</si>
  <si>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</si>
  <si>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</si>
  <si>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</si>
  <si>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</si>
  <si>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</si>
  <si>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</si>
  <si>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</si>
  <si>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</si>
  <si>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</si>
  <si>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</si>
  <si>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</si>
  <si>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</si>
  <si>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</si>
  <si>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</si>
  <si>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</si>
  <si>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</si>
  <si>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</si>
  <si>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</si>
  <si>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</si>
  <si>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</si>
  <si>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</si>
  <si>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</si>
  <si>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</si>
  <si>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</si>
  <si>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</si>
  <si>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</si>
  <si>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</si>
  <si>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</si>
  <si>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</si>
  <si>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</si>
  <si>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</si>
  <si>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</si>
  <si>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</si>
  <si>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</si>
  <si>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</si>
  <si>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</si>
  <si>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</si>
  <si>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</si>
  <si>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</si>
  <si>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</si>
  <si>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</si>
  <si>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</si>
  <si>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</si>
  <si>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</si>
  <si>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</si>
  <si>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</si>
  <si>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</si>
  <si>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</si>
  <si>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</si>
  <si>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</si>
  <si>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</si>
  <si>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</si>
  <si>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</si>
  <si>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</si>
  <si>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</si>
  <si>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</si>
  <si>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</si>
  <si>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</si>
  <si>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</si>
  <si>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</si>
  <si>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</si>
  <si>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</si>
  <si>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</si>
  <si>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</si>
  <si>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</si>
  <si>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</si>
  <si>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</si>
  <si>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</si>
  <si>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</si>
  <si>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</si>
  <si>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</si>
  <si>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</si>
  <si>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</si>
  <si>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</si>
  <si>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</si>
  <si>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</si>
  <si>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</si>
  <si>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</si>
  <si>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</si>
  <si>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</si>
  <si>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</si>
  <si>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</si>
  <si>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</si>
  <si>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</si>
  <si>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</si>
  <si>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</si>
  <si>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</si>
  <si>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</si>
  <si>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</si>
  <si>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</si>
  <si>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</si>
  <si>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</si>
  <si>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</si>
  <si>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</si>
  <si>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</si>
  <si>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</si>
  <si>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</si>
  <si>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</si>
  <si>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</si>
  <si>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</si>
  <si>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</si>
  <si>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</si>
  <si>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</si>
  <si>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</si>
  <si>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</si>
  <si>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</si>
  <si>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</si>
  <si>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</si>
  <si>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</si>
  <si>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</si>
  <si>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</si>
  <si>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</si>
  <si>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</si>
  <si>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</si>
  <si>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</si>
  <si>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</si>
  <si>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</si>
  <si>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</si>
  <si>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</si>
  <si>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</si>
  <si>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</si>
  <si>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</si>
  <si>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</si>
  <si>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</si>
  <si>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</si>
  <si>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</si>
  <si>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</si>
  <si>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</si>
  <si>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</si>
  <si>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</si>
  <si>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</si>
  <si>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</si>
  <si>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</si>
  <si>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</si>
  <si>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</si>
  <si>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</si>
  <si>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</si>
  <si>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</si>
  <si>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</si>
  <si>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</si>
  <si>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</si>
  <si>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</si>
  <si>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</si>
  <si>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</si>
  <si>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</si>
  <si>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</si>
  <si>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</si>
  <si>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</si>
  <si>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</si>
  <si>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</si>
  <si>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</si>
  <si>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</si>
  <si>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</si>
  <si>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</si>
  <si>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</si>
  <si>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</si>
  <si>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</si>
  <si>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</si>
  <si>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</si>
  <si>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</si>
  <si>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</si>
  <si>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</si>
  <si>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</si>
  <si>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</si>
  <si>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</si>
  <si>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</si>
  <si>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</si>
  <si>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</si>
  <si>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</si>
  <si>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</si>
  <si>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</si>
  <si>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</si>
  <si>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</si>
  <si>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</si>
  <si>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</si>
  <si>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</si>
  <si>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</si>
  <si>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</si>
  <si>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</si>
  <si>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</si>
  <si>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</si>
  <si>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</si>
  <si>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</si>
  <si>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</si>
  <si>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</si>
  <si>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</si>
  <si>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</si>
  <si>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</si>
  <si>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</si>
  <si>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</si>
  <si>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</si>
  <si>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</si>
  <si>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</si>
  <si>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</si>
  <si>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</si>
  <si>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</si>
  <si>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</si>
  <si>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</si>
  <si>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</si>
  <si>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</si>
  <si>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</si>
  <si>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</si>
  <si>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</si>
  <si>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</si>
  <si>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</si>
  <si>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</si>
  <si>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</si>
  <si>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</si>
  <si>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</si>
  <si>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</si>
  <si>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</si>
  <si>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</si>
  <si>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</si>
  <si>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</si>
  <si>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</si>
  <si>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</si>
  <si>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</si>
  <si>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</si>
  <si>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</si>
  <si>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</si>
  <si>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</si>
  <si>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</si>
  <si>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</si>
  <si>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</si>
  <si>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</si>
  <si>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</si>
  <si>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</si>
  <si>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</si>
  <si>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</si>
  <si>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</si>
  <si>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</si>
  <si>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</si>
  <si>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</si>
  <si>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</si>
  <si>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</si>
  <si>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</si>
  <si>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</si>
  <si>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</si>
  <si>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</si>
  <si>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</si>
  <si>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</si>
  <si>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</si>
  <si>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</si>
  <si>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</si>
  <si>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</si>
  <si>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</si>
  <si>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</si>
  <si>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</si>
  <si>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</si>
  <si>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</si>
  <si>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</si>
  <si>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</si>
  <si>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</si>
  <si>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</si>
  <si>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</si>
  <si>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</si>
  <si>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</si>
  <si>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</si>
  <si>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</si>
  <si>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</si>
  <si>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</si>
  <si>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</si>
  <si>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</si>
  <si>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</si>
  <si>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</si>
  <si>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</si>
  <si>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</si>
  <si>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</si>
  <si>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</si>
  <si>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</si>
  <si>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</si>
  <si>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</si>
  <si>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</si>
  <si>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</si>
  <si>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</si>
  <si>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</si>
  <si>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</si>
  <si>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</si>
  <si>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</si>
  <si>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</si>
  <si>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</si>
  <si>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</si>
  <si>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</si>
  <si>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</si>
  <si>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</si>
  <si>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</si>
  <si>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</si>
  <si>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</si>
  <si>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</si>
  <si>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</si>
  <si>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</si>
  <si>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</si>
  <si>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</si>
  <si>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</si>
  <si>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</si>
  <si>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</si>
  <si>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</si>
  <si>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</si>
  <si>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</si>
  <si>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</si>
  <si>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</si>
  <si>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</si>
  <si>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</si>
  <si>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</si>
  <si>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</si>
  <si>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</si>
  <si>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</si>
  <si>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</si>
  <si>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</si>
  <si>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</si>
  <si>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</si>
  <si>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</si>
  <si>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</si>
  <si>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</si>
  <si>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</si>
  <si>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</si>
  <si>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</si>
  <si>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</si>
  <si>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</si>
  <si>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</si>
  <si>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</si>
  <si>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</si>
  <si>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</si>
  <si>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</si>
  <si>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</si>
  <si>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</si>
  <si>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</si>
  <si>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</si>
  <si>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</si>
  <si>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</si>
  <si>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</si>
  <si>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</si>
  <si>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</si>
  <si>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</si>
  <si>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</si>
  <si>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</si>
  <si>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</si>
  <si>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</si>
  <si>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</si>
  <si>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</si>
  <si>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</si>
  <si>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</si>
  <si>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</si>
  <si>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</si>
  <si>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</si>
  <si>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</si>
  <si>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</si>
  <si>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</si>
  <si>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</si>
  <si>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</si>
  <si>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</si>
  <si>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</si>
  <si>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</si>
  <si>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</si>
  <si>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</si>
  <si>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</si>
  <si>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</si>
  <si>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</si>
  <si>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</si>
  <si>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</si>
  <si>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</si>
  <si>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</si>
  <si>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</si>
  <si>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</si>
  <si>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</si>
  <si>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</si>
  <si>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</si>
  <si>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</si>
  <si>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</si>
  <si>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</si>
  <si>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</si>
  <si>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</si>
  <si>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</si>
  <si>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</si>
  <si>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</si>
  <si>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</si>
  <si>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</si>
  <si>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</si>
  <si>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</si>
  <si>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</si>
  <si>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</si>
  <si>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</si>
  <si>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</si>
  <si>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</si>
  <si>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</si>
  <si>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</si>
  <si>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</si>
  <si>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</si>
  <si>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</si>
  <si>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</si>
  <si>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</si>
  <si>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</si>
  <si>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</si>
  <si>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</si>
  <si>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</si>
  <si>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</si>
  <si>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</si>
  <si>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</si>
  <si>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</si>
  <si>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</si>
  <si>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</si>
  <si>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</si>
  <si>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</si>
  <si>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</si>
  <si>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</si>
  <si>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</si>
  <si>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</si>
  <si>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</si>
  <si>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</si>
  <si>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</si>
  <si>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</si>
  <si>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</si>
  <si>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</si>
  <si>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</si>
  <si>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</si>
  <si>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</si>
  <si>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</si>
  <si>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</si>
  <si>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</si>
  <si>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</si>
  <si>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</si>
  <si>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</si>
  <si>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</si>
  <si>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</si>
  <si>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</si>
  <si>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</si>
  <si>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</si>
  <si>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</si>
  <si>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</si>
  <si>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</si>
  <si>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</si>
  <si>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</si>
  <si>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</si>
  <si>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</si>
  <si>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</si>
  <si>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</si>
  <si>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</si>
  <si>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</si>
  <si>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</si>
  <si>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</si>
  <si>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</si>
  <si>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</si>
  <si>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</si>
  <si>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</si>
  <si>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</si>
  <si>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</si>
  <si>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</si>
  <si>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</si>
  <si>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</si>
  <si>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</si>
  <si>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</si>
  <si>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</si>
  <si>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</si>
  <si>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</si>
  <si>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</si>
  <si>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</si>
  <si>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</si>
  <si>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</si>
  <si>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</si>
  <si>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</si>
  <si>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</si>
  <si>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</si>
  <si>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</si>
  <si>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</si>
  <si>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</si>
  <si>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</si>
  <si>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</si>
  <si>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</si>
  <si>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</si>
  <si>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</si>
  <si>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</si>
  <si>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</si>
  <si>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</si>
  <si>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</si>
  <si>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</si>
  <si>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</si>
  <si>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</si>
  <si>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</si>
  <si>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</si>
  <si>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</si>
  <si>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</si>
  <si>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</si>
  <si>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</si>
  <si>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</si>
  <si>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</si>
  <si>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</si>
  <si>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</si>
  <si>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</si>
  <si>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</si>
  <si>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</si>
  <si>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</si>
  <si>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</si>
  <si>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</si>
  <si>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</si>
  <si>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</si>
  <si>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</si>
  <si>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</si>
  <si>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</si>
  <si>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</si>
  <si>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</si>
  <si>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</si>
  <si>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</si>
  <si>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</si>
  <si>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</si>
  <si>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</si>
  <si>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</si>
  <si>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</si>
  <si>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</si>
  <si>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</si>
  <si>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</si>
  <si>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</si>
  <si>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</si>
  <si>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</si>
  <si>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</si>
  <si>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</si>
  <si>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</si>
  <si>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</si>
  <si>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</si>
  <si>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</si>
  <si>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</si>
  <si>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</si>
  <si>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</si>
  <si>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</si>
  <si>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</si>
  <si>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</si>
  <si>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</si>
  <si>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</si>
  <si>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</si>
  <si>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</si>
  <si>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</si>
  <si>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</si>
  <si>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</si>
  <si>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</si>
  <si>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</si>
  <si>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</si>
  <si>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</si>
  <si>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</si>
  <si>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</si>
  <si>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</si>
  <si>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</si>
  <si>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</si>
  <si>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</si>
  <si>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</si>
  <si>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</si>
  <si>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</si>
  <si>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</si>
  <si>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</si>
  <si>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</si>
  <si>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</si>
  <si>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</si>
  <si>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</si>
  <si>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</si>
  <si>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</si>
  <si>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</si>
  <si>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</si>
  <si>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</si>
  <si>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</si>
  <si>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</si>
  <si>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</si>
  <si>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</si>
  <si>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</si>
  <si>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</si>
  <si>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</si>
  <si>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</si>
  <si>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</si>
  <si>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</si>
  <si>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</si>
  <si>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</si>
  <si>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</si>
  <si>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</si>
  <si>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</si>
  <si>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</si>
  <si>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</si>
  <si>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</si>
  <si>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</si>
  <si>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</si>
  <si>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</si>
  <si>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</si>
  <si>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</si>
  <si>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</si>
  <si>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</si>
  <si>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</si>
  <si>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</si>
  <si>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</si>
  <si>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</si>
  <si>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</si>
  <si>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</si>
  <si>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</si>
  <si>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</si>
  <si>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</si>
  <si>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</si>
  <si>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</si>
  <si>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</si>
  <si>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</si>
  <si>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</si>
  <si>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</si>
  <si>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</si>
  <si>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</si>
  <si>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</si>
  <si>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</si>
  <si>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</si>
  <si>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</si>
  <si>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</si>
  <si>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</si>
  <si>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</si>
  <si>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</si>
  <si>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</si>
  <si>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</si>
  <si>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</si>
  <si>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</si>
  <si>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</si>
  <si>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</si>
  <si>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</si>
  <si>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</si>
  <si>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</si>
  <si>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</si>
  <si>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</si>
  <si>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</si>
  <si>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</si>
  <si>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</si>
  <si>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</si>
  <si>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</si>
  <si>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</si>
  <si>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</si>
  <si>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</si>
  <si>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</si>
  <si>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</si>
  <si>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</si>
  <si>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</si>
  <si>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</si>
  <si>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</si>
  <si>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</si>
  <si>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</si>
  <si>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</si>
  <si>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</si>
  <si>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</si>
  <si>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</si>
  <si>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</si>
  <si>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</si>
  <si>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</si>
  <si>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</si>
  <si>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</si>
  <si>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</si>
  <si>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</si>
  <si>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</si>
  <si>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</si>
  <si>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</si>
  <si>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</si>
  <si>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</si>
  <si>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</si>
  <si>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</si>
  <si>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</si>
  <si>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</si>
  <si>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</si>
  <si>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</si>
  <si>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</si>
  <si>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</si>
  <si>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</si>
  <si>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</si>
  <si>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</si>
  <si>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</si>
  <si>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</si>
  <si>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</si>
  <si>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</si>
  <si>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</si>
  <si>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</si>
  <si>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</si>
  <si>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</si>
  <si>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</si>
  <si>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</si>
  <si>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</si>
  <si>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</si>
  <si>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</si>
  <si>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</si>
  <si>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</si>
  <si>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</si>
  <si>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</si>
  <si>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</si>
  <si>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</si>
  <si>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</si>
  <si>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</si>
  <si>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</si>
  <si>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</si>
  <si>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</si>
  <si>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</si>
  <si>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</si>
  <si>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</si>
  <si>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</si>
  <si>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</si>
  <si>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</si>
  <si>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</si>
  <si>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</si>
  <si>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</si>
  <si>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</si>
  <si>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</si>
  <si>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</si>
  <si>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</si>
  <si>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</si>
  <si>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</si>
  <si>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</si>
  <si>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</si>
  <si>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</si>
  <si>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</si>
  <si>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</si>
  <si>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</si>
  <si>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</si>
  <si>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</si>
  <si>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</si>
  <si>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</si>
  <si>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</si>
  <si>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</si>
  <si>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</si>
  <si>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</si>
  <si>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</si>
  <si>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</si>
  <si>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</si>
  <si>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</si>
  <si>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</si>
  <si>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</si>
  <si>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</si>
  <si>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</si>
  <si>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</si>
  <si>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</si>
  <si>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</si>
  <si>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</si>
  <si>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</si>
  <si>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</si>
  <si>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</si>
  <si>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</si>
  <si>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</si>
  <si>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</si>
  <si>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</si>
  <si>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</si>
  <si>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</si>
  <si>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</si>
  <si>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</si>
  <si>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</si>
  <si>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</si>
  <si>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</si>
  <si>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</si>
  <si>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</si>
  <si>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</si>
  <si>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</si>
  <si>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</si>
  <si>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</si>
  <si>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</si>
  <si>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</si>
  <si>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</si>
  <si>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</si>
  <si>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</si>
  <si>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</si>
  <si>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</si>
  <si>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</si>
  <si>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</si>
  <si>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</si>
  <si>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</si>
  <si>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</si>
  <si>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</si>
  <si>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</si>
  <si>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</si>
  <si>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</si>
  <si>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</si>
  <si>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</si>
  <si>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</si>
  <si>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</si>
  <si>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</si>
  <si>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</si>
  <si>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</si>
  <si>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</si>
  <si>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</si>
  <si>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</si>
  <si>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</si>
  <si>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</si>
  <si>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</si>
  <si>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</si>
  <si>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</si>
  <si>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</si>
  <si>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</si>
  <si>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</si>
  <si>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</si>
  <si>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</si>
  <si>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</si>
  <si>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</si>
  <si>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</si>
  <si>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</si>
  <si>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</si>
  <si>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</si>
  <si>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</si>
  <si>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</si>
  <si>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</si>
  <si>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</si>
  <si>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</si>
  <si>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</si>
  <si>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</si>
  <si>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</si>
  <si>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</si>
  <si>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</si>
  <si>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</si>
  <si>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</si>
  <si>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</si>
  <si>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</si>
  <si>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</si>
  <si>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</si>
  <si>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</si>
  <si>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</si>
  <si>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</si>
  <si>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</si>
  <si>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</si>
  <si>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</si>
  <si>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</si>
  <si>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</si>
  <si>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</si>
  <si>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</si>
  <si>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</si>
  <si>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</si>
  <si>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</si>
  <si>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</si>
  <si>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</si>
  <si>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</si>
  <si>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</si>
  <si>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</si>
  <si>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</si>
  <si>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</si>
  <si>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</si>
  <si>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</si>
  <si>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</si>
  <si>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</si>
  <si>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</si>
  <si>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</si>
  <si>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</si>
  <si>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</si>
  <si>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</si>
  <si>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</si>
  <si>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</si>
  <si>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</si>
  <si>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</si>
  <si>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</si>
  <si>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</si>
  <si>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</si>
  <si>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</si>
  <si>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</si>
  <si>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</si>
  <si>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</si>
  <si>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</si>
  <si>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</si>
  <si>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</si>
  <si>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</si>
  <si>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</si>
  <si>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</si>
  <si>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</si>
  <si>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</si>
  <si>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</si>
  <si>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</si>
  <si>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</si>
  <si>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</si>
  <si>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</si>
  <si>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</si>
  <si>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</si>
  <si>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</si>
  <si>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</si>
  <si>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</si>
  <si>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</si>
  <si>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</si>
  <si>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</si>
  <si>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</si>
  <si>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</si>
  <si>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</si>
  <si>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</si>
  <si>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</si>
  <si>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</si>
  <si>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</si>
  <si>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</si>
  <si>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</si>
  <si>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</si>
  <si>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</si>
  <si>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</si>
  <si>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</si>
  <si>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</si>
  <si>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</si>
  <si>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</si>
  <si>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</si>
  <si>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</si>
  <si>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</si>
  <si>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</si>
  <si>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</si>
  <si>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</si>
  <si>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</si>
  <si>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</si>
  <si>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</si>
  <si>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</si>
  <si>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</si>
  <si>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</si>
  <si>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</si>
  <si>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</si>
  <si>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</si>
  <si>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</si>
  <si>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</si>
  <si>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</si>
  <si>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</si>
  <si>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</si>
  <si>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</si>
  <si>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</si>
  <si>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</si>
  <si>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</si>
  <si>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</si>
  <si>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</si>
  <si>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</si>
  <si>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</si>
  <si>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</si>
  <si>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</si>
  <si>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</si>
  <si>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</si>
  <si>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</si>
  <si>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</si>
  <si>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</si>
  <si>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</si>
  <si>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</si>
  <si>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</si>
  <si>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</si>
  <si>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</si>
  <si>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</si>
  <si>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</si>
  <si>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</si>
  <si>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</si>
  <si>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</si>
  <si>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</si>
  <si>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</si>
  <si>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</si>
  <si>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</si>
  <si>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</si>
  <si>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</si>
  <si>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</si>
  <si>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</si>
  <si>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</si>
  <si>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</si>
  <si>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</si>
  <si>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</si>
  <si>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</si>
  <si>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</si>
  <si>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</si>
  <si>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</si>
  <si>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</si>
  <si>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</si>
  <si>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</si>
  <si>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</si>
  <si>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</si>
  <si>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</si>
  <si>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</si>
  <si>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</si>
  <si>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</si>
  <si>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</si>
  <si>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</si>
  <si>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</si>
  <si>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</si>
  <si>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</si>
  <si>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</si>
  <si>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</si>
  <si>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</si>
  <si>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</si>
  <si>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</si>
  <si>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</si>
  <si>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</si>
  <si>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</si>
  <si>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</si>
  <si>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</si>
  <si>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</si>
  <si>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</si>
  <si>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</si>
  <si>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</si>
  <si>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</si>
  <si>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</si>
  <si>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</si>
  <si>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</si>
  <si>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</si>
  <si>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</si>
  <si>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</si>
  <si>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</si>
  <si>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</si>
  <si>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</si>
  <si>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</si>
  <si>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</si>
  <si>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</si>
  <si>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</si>
  <si>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</si>
  <si>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</si>
  <si>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</si>
  <si>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</si>
  <si>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</si>
  <si>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</si>
  <si>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</si>
  <si>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</si>
  <si>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</si>
  <si>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</si>
  <si>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</si>
  <si>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</si>
  <si>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</si>
  <si>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</si>
  <si>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</si>
  <si>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</si>
  <si>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</si>
  <si>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</si>
  <si>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</si>
  <si>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</si>
  <si>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</si>
  <si>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</si>
  <si>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</si>
  <si>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</si>
  <si>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</si>
  <si>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</si>
  <si>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</si>
  <si>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</si>
  <si>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</si>
  <si>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</si>
  <si>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</si>
  <si>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</si>
  <si>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</si>
  <si>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</si>
  <si>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</si>
  <si>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</si>
  <si>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</si>
  <si>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</si>
  <si>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</si>
  <si>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</si>
  <si>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</si>
  <si>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</si>
  <si>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</si>
  <si>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</si>
  <si>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</si>
  <si>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</si>
  <si>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</si>
  <si>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</si>
  <si>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</si>
  <si>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</si>
  <si>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</si>
  <si>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</si>
  <si>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</si>
  <si>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</si>
  <si>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</si>
  <si>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</si>
  <si>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</si>
  <si>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</si>
  <si>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</si>
  <si>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</si>
  <si>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</si>
  <si>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</si>
  <si>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</si>
  <si>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</si>
  <si>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</si>
  <si>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</si>
  <si>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</si>
  <si>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</si>
  <si>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</si>
  <si>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</si>
  <si>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</si>
  <si>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</si>
  <si>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</si>
  <si>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</si>
  <si>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</si>
  <si>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</si>
  <si>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</si>
  <si>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</si>
  <si>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</si>
  <si>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</si>
  <si>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</si>
  <si>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</si>
  <si>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</si>
  <si>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</si>
  <si>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</si>
  <si>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</si>
  <si>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</si>
  <si>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</si>
  <si>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</si>
  <si>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</si>
  <si>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</si>
  <si>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</si>
  <si>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</si>
  <si>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</si>
  <si>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</si>
  <si>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</si>
  <si>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</si>
  <si>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</si>
  <si>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</si>
  <si>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</si>
  <si>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</si>
  <si>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</si>
  <si>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</si>
  <si>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</si>
  <si>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</si>
  <si>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</si>
  <si>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</si>
  <si>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</si>
  <si>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</si>
  <si>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</si>
  <si>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</si>
  <si>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</si>
  <si>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</si>
  <si>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</si>
  <si>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</si>
  <si>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</si>
  <si>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</si>
  <si>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</si>
  <si>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</si>
  <si>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</si>
  <si>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</si>
  <si>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</si>
  <si>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</si>
  <si>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</si>
  <si>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</si>
  <si>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</si>
  <si>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</si>
  <si>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</si>
  <si>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</si>
  <si>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</si>
  <si>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</si>
  <si>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</si>
  <si>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</si>
  <si>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</si>
  <si>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</si>
  <si>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</si>
  <si>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</si>
  <si>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</si>
  <si>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</si>
  <si>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</si>
  <si>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</si>
  <si>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</si>
  <si>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</si>
  <si>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</si>
  <si>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</si>
  <si>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</si>
  <si>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</si>
  <si>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</si>
  <si>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</si>
  <si>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</si>
  <si>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</si>
  <si>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</si>
  <si>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</si>
  <si>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</si>
  <si>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</si>
  <si>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</si>
  <si>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</si>
  <si>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</si>
  <si>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</si>
  <si>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</si>
  <si>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</si>
  <si>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</si>
  <si>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</si>
  <si>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</si>
  <si>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</si>
  <si>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</si>
  <si>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</si>
  <si>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</si>
  <si>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</si>
  <si>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</si>
  <si>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</si>
  <si>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</si>
  <si>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</si>
  <si>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</si>
  <si>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</si>
  <si>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</si>
  <si>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</si>
  <si>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</si>
  <si>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</si>
  <si>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</si>
  <si>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</si>
  <si>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</si>
  <si>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</si>
  <si>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</si>
  <si>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</si>
  <si>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</si>
  <si>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</si>
  <si>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</si>
  <si>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</si>
  <si>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</si>
  <si>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</si>
  <si>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</si>
  <si>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</si>
  <si>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</si>
  <si>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</si>
  <si>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</si>
  <si>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</si>
  <si>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</si>
  <si>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</si>
  <si>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</si>
  <si>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</si>
  <si>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</si>
  <si>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</si>
  <si>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</si>
  <si>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</si>
  <si>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</si>
  <si>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</si>
  <si>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</si>
  <si>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</si>
  <si>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</si>
  <si>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</si>
  <si>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</si>
  <si>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</si>
  <si>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</si>
  <si>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</si>
  <si>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</si>
  <si>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</si>
  <si>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</si>
  <si>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</si>
  <si>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</si>
  <si>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</si>
  <si>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</si>
  <si>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</si>
  <si>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</si>
  <si>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</si>
  <si>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</si>
  <si>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</si>
  <si>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</si>
  <si>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</si>
  <si>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</si>
  <si>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</si>
  <si>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</si>
  <si>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</si>
  <si>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</si>
  <si>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</si>
  <si>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</si>
  <si>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</si>
  <si>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</si>
  <si>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</si>
  <si>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</si>
  <si>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</si>
  <si>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</si>
  <si>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</si>
  <si>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</si>
  <si>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</si>
  <si>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</si>
  <si>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</si>
  <si>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</si>
  <si>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</si>
  <si>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</si>
  <si>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</si>
  <si>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</si>
  <si>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</si>
  <si>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</si>
  <si>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</si>
  <si>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</si>
  <si>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</si>
  <si>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</si>
  <si>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</si>
  <si>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</si>
  <si>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</si>
  <si>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</si>
  <si>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</si>
  <si>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</si>
  <si>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</si>
  <si>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</si>
  <si>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</si>
  <si>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</si>
  <si>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</si>
  <si>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</si>
  <si>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</si>
  <si>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</si>
  <si>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</si>
  <si>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</si>
  <si>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</si>
  <si>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</si>
  <si>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</si>
  <si>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</si>
  <si>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</si>
  <si>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</si>
  <si>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</si>
  <si>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</si>
  <si>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</si>
  <si>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</si>
  <si>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</si>
  <si>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</si>
  <si>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</si>
  <si>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</si>
  <si>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</si>
  <si>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</si>
  <si>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</si>
  <si>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</si>
  <si>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</si>
  <si>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</si>
  <si>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</si>
  <si>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</si>
  <si>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</si>
  <si>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</si>
  <si>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</si>
  <si>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</si>
  <si>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</si>
  <si>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</si>
  <si>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</si>
  <si>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</si>
  <si>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</si>
  <si>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</si>
  <si>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</si>
  <si>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</si>
  <si>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</si>
  <si>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</si>
  <si>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</si>
  <si>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</si>
  <si>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</si>
  <si>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</si>
  <si>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</si>
  <si>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</si>
  <si>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</si>
  <si>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</si>
  <si>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</si>
  <si>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</si>
  <si>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</si>
  <si>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</si>
  <si>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</si>
  <si>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</si>
  <si>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</si>
  <si>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</si>
  <si>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</si>
  <si>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</si>
  <si>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</si>
  <si>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</si>
  <si>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</si>
  <si>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</si>
  <si>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</si>
  <si>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</si>
  <si>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</si>
  <si>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</si>
  <si>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</si>
  <si>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</si>
  <si>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</si>
  <si>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</si>
  <si>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</si>
  <si>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</si>
  <si>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</si>
  <si>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</si>
  <si>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</si>
  <si>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</si>
  <si>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</si>
  <si>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</si>
  <si>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</si>
  <si>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</si>
  <si>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</si>
  <si>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</si>
  <si>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</si>
  <si>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</si>
  <si>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</si>
  <si>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</si>
  <si>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</si>
  <si>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</si>
  <si>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</si>
  <si>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</si>
  <si>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</si>
  <si>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</si>
  <si>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</si>
  <si>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</si>
  <si>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</si>
  <si>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</si>
  <si>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</si>
  <si>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</si>
  <si>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</si>
  <si>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</si>
  <si>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</si>
  <si>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</si>
  <si>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</si>
  <si>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</si>
  <si>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</si>
  <si>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</si>
  <si>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</si>
  <si>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</si>
  <si>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</si>
  <si>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</si>
  <si>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</si>
  <si>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</si>
  <si>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</si>
  <si>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</si>
  <si>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</si>
  <si>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</si>
  <si>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</si>
  <si>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</si>
  <si>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</si>
  <si>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</si>
  <si>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</si>
  <si>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</si>
  <si>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</si>
  <si>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</si>
  <si>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</si>
  <si>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</si>
  <si>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</si>
  <si>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</si>
  <si>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</si>
  <si>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</si>
  <si>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</si>
  <si>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</si>
  <si>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</si>
  <si>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</si>
  <si>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</si>
  <si>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</si>
  <si>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</si>
  <si>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</si>
  <si>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</si>
  <si>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</si>
  <si>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</si>
  <si>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</si>
  <si>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</si>
  <si>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</si>
  <si>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</si>
  <si>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</si>
  <si>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</si>
  <si>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</si>
  <si>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</si>
  <si>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</si>
  <si>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</si>
  <si>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</si>
  <si>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</si>
  <si>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</si>
  <si>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</si>
  <si>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</si>
  <si>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</si>
  <si>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</si>
  <si>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</si>
  <si>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</si>
  <si>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</si>
  <si>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</si>
  <si>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</si>
  <si>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</si>
  <si>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</si>
  <si>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</si>
  <si>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</si>
  <si>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</si>
  <si>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</si>
  <si>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</si>
  <si>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</si>
  <si>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</si>
  <si>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</si>
  <si>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</si>
  <si>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</si>
  <si>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</si>
  <si>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</si>
  <si>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</si>
  <si>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</si>
  <si>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</si>
  <si>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</si>
  <si>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</si>
  <si>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</si>
  <si>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</si>
  <si>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</si>
  <si>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</si>
  <si>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</si>
  <si>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</si>
  <si>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</si>
  <si>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</si>
  <si>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</si>
  <si>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</si>
  <si>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</si>
  <si>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</si>
  <si>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</si>
  <si>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</si>
  <si>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</si>
  <si>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</si>
  <si>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</si>
  <si>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</si>
  <si>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</si>
  <si>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</si>
  <si>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</si>
  <si>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</si>
  <si>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</si>
  <si>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</si>
  <si>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</si>
  <si>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</si>
  <si>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</si>
  <si>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</si>
  <si>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</si>
  <si>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</si>
  <si>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</si>
  <si>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</si>
  <si>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</si>
  <si>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</si>
  <si>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</si>
  <si>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</si>
  <si>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</si>
  <si>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</si>
  <si>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</si>
  <si>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</si>
  <si>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</si>
  <si>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</si>
  <si>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</si>
  <si>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</si>
  <si>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</si>
  <si>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</si>
  <si>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</si>
  <si>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</si>
  <si>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</si>
  <si>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</si>
  <si>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</si>
  <si>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</si>
  <si>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</si>
  <si>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</si>
  <si>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</si>
  <si>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</si>
  <si>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</si>
  <si>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</si>
  <si>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</si>
  <si>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</si>
  <si>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</si>
  <si>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</si>
  <si>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</si>
  <si>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</si>
  <si>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</si>
  <si>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</si>
  <si>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</si>
  <si>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</si>
  <si>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</si>
  <si>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</si>
  <si>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</si>
  <si>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</si>
  <si>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</si>
  <si>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</si>
  <si>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</si>
  <si>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</si>
  <si>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</si>
  <si>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</si>
  <si>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</si>
  <si>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</si>
  <si>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</si>
  <si>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</si>
  <si>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</si>
  <si>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</si>
  <si>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</si>
  <si>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</si>
  <si>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</si>
  <si>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</si>
  <si>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</si>
  <si>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</si>
  <si>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</si>
  <si>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</si>
  <si>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</si>
  <si>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</si>
  <si>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</si>
  <si>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</si>
  <si>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</si>
  <si>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</si>
  <si>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</si>
  <si>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</si>
  <si>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</si>
  <si>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</si>
  <si>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</si>
  <si>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</si>
  <si>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</si>
  <si>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</si>
  <si>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</si>
  <si>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</si>
  <si>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</si>
  <si>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</si>
  <si>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</si>
  <si>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</si>
  <si>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</si>
  <si>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</si>
  <si>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</si>
  <si>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</si>
  <si>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</si>
  <si>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</si>
  <si>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</si>
  <si>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</si>
  <si>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</si>
  <si>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</si>
  <si>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</si>
  <si>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</si>
  <si>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</si>
  <si>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</si>
  <si>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</si>
  <si>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</si>
  <si>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</si>
  <si>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</si>
  <si>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</si>
  <si>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</si>
  <si>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</si>
  <si>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</si>
  <si>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</si>
  <si>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</si>
  <si>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</si>
  <si>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</si>
  <si>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</si>
  <si>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</si>
  <si>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</si>
  <si>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</si>
  <si>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</si>
  <si>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</si>
  <si>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</si>
  <si>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</si>
  <si>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</si>
  <si>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</si>
  <si>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</si>
  <si>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</si>
  <si>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</si>
  <si>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</si>
  <si>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</si>
  <si>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</si>
  <si>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</si>
  <si>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</si>
  <si>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</si>
  <si>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</si>
  <si>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</si>
  <si>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</si>
  <si>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</si>
  <si>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</si>
  <si>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</si>
  <si>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</si>
  <si>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</si>
  <si>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</si>
  <si>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</si>
  <si>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</si>
  <si>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</si>
  <si>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</si>
  <si>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</si>
  <si>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</si>
  <si>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</si>
  <si>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</si>
  <si>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</si>
  <si>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</si>
  <si>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</si>
  <si>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</si>
  <si>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</si>
  <si>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</si>
  <si>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</si>
  <si>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</si>
  <si>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</si>
  <si>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</si>
  <si>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</si>
  <si>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</si>
  <si>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</si>
  <si>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</si>
  <si>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</si>
  <si>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</si>
  <si>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</si>
  <si>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</si>
  <si>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</si>
  <si>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</si>
  <si>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</si>
  <si>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</si>
  <si>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</si>
  <si>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</si>
  <si>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</si>
  <si>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</si>
  <si>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</si>
  <si>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</si>
  <si>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</si>
  <si>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</si>
  <si>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</si>
  <si>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</si>
  <si>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</si>
  <si>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</si>
  <si>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</si>
  <si>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</si>
  <si>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</si>
  <si>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</si>
  <si>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</si>
  <si>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</si>
  <si>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</si>
  <si>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</si>
  <si>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</si>
  <si>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</si>
  <si>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</si>
  <si>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</si>
  <si>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</si>
  <si>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</si>
  <si>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</si>
  <si>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</si>
  <si>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</si>
  <si>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</si>
  <si>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</si>
  <si>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</si>
  <si>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</si>
  <si>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</si>
  <si>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</si>
  <si>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</si>
  <si>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</si>
  <si>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</si>
  <si>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</si>
  <si>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</si>
  <si>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</si>
  <si>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</si>
  <si>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</si>
  <si>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</si>
  <si>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</si>
  <si>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</si>
  <si>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</si>
  <si>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</si>
  <si>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</si>
  <si>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</si>
  <si>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</si>
  <si>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</si>
  <si>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</si>
  <si>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</si>
  <si>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</si>
  <si>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</si>
  <si>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</si>
  <si>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</si>
  <si>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</si>
  <si>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</si>
  <si>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</si>
  <si>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</si>
  <si>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</si>
  <si>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</si>
  <si>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</si>
  <si>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</si>
  <si>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</si>
  <si>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</si>
  <si>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</si>
  <si>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</si>
  <si>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</si>
  <si>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</si>
  <si>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</si>
  <si>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</si>
  <si>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</si>
  <si>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</si>
  <si>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</si>
  <si>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</si>
  <si>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</si>
  <si>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</si>
  <si>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</si>
  <si>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</si>
  <si>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</si>
  <si>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</si>
  <si>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</si>
  <si>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</si>
  <si>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</si>
  <si>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</si>
  <si>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</si>
  <si>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</si>
  <si>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</si>
  <si>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</si>
  <si>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</si>
  <si>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</si>
  <si>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</si>
  <si>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</si>
  <si>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</si>
  <si>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</si>
  <si>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</si>
  <si>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</si>
  <si>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</si>
  <si>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</si>
  <si>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</si>
  <si>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</si>
  <si>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</si>
  <si>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</si>
  <si>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</si>
  <si>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</si>
  <si>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</si>
  <si>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</si>
  <si>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</si>
  <si>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</si>
  <si>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</si>
  <si>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</si>
  <si>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</si>
  <si>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</si>
  <si>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</si>
  <si>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</si>
  <si>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</si>
  <si>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</si>
  <si>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</si>
  <si>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</si>
  <si>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</si>
  <si>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</si>
  <si>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</si>
  <si>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</si>
  <si>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</si>
  <si>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</si>
  <si>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</si>
  <si>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</si>
  <si>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</si>
  <si>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</si>
  <si>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</si>
  <si>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</si>
  <si>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</si>
  <si>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</si>
  <si>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</si>
  <si>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</si>
  <si>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</si>
  <si>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</si>
  <si>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</si>
  <si>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</si>
  <si>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</si>
  <si>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</si>
  <si>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</si>
  <si>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</si>
  <si>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</si>
  <si>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</si>
  <si>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</si>
  <si>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</si>
  <si>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</si>
  <si>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</si>
  <si>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</si>
  <si>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</si>
  <si>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</si>
  <si>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</si>
  <si>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</si>
  <si>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</si>
  <si>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</si>
  <si>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</si>
  <si>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</si>
  <si>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</si>
  <si>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</si>
  <si>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</si>
  <si>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</si>
  <si>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</si>
  <si>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</si>
  <si>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</si>
  <si>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</si>
  <si>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</si>
  <si>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</si>
  <si>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</si>
  <si>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</si>
  <si>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</si>
  <si>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</si>
  <si>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</si>
  <si>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</si>
  <si>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</si>
  <si>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</si>
  <si>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</si>
  <si>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</si>
  <si>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</si>
  <si>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</si>
  <si>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</si>
  <si>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</si>
  <si>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</si>
  <si>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</si>
  <si>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</si>
  <si>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</si>
  <si>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</si>
  <si>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</si>
  <si>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</si>
  <si>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</si>
  <si>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</si>
  <si>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</si>
  <si>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</si>
  <si>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</si>
  <si>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</si>
  <si>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</si>
  <si>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</si>
  <si>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</si>
  <si>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</si>
  <si>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</si>
  <si>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</si>
  <si>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</si>
  <si>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</si>
  <si>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</si>
  <si>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</si>
  <si>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</si>
  <si>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</si>
  <si>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</si>
  <si>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</si>
  <si>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</si>
  <si>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</si>
  <si>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</si>
  <si>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</si>
  <si>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</si>
  <si>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</si>
  <si>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</si>
  <si>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</si>
  <si>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</si>
  <si>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</si>
  <si>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</si>
  <si>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</si>
  <si>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</si>
  <si>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</si>
  <si>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</si>
  <si>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</si>
  <si>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</si>
  <si>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</si>
  <si>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</si>
  <si>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</si>
  <si>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</si>
  <si>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</si>
  <si>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</si>
  <si>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</si>
  <si>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</si>
  <si>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</si>
  <si>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</si>
  <si>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</si>
  <si>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</si>
  <si>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</si>
  <si>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</si>
  <si>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</si>
  <si>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</si>
  <si>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</si>
  <si>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</si>
  <si>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</si>
  <si>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</si>
  <si>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</si>
  <si>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</si>
  <si>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</si>
  <si>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</si>
  <si>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</si>
  <si>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</si>
  <si>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</si>
  <si>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</si>
  <si>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</si>
  <si>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</si>
  <si>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</si>
  <si>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</si>
  <si>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</si>
  <si>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</si>
  <si>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</si>
  <si>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</si>
  <si>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</si>
  <si>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</si>
  <si>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</si>
  <si>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</si>
  <si>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</si>
  <si>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</si>
  <si>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</si>
  <si>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</si>
  <si>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</si>
  <si>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</si>
  <si>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</si>
  <si>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</si>
  <si>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</si>
  <si>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</si>
  <si>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</si>
  <si>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</si>
  <si>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</si>
  <si>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</si>
  <si>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</si>
  <si>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</si>
  <si>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</si>
  <si>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</si>
  <si>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</si>
  <si>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</si>
  <si>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</si>
  <si>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</si>
  <si>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</si>
  <si>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</si>
  <si>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</si>
  <si>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</si>
  <si>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</si>
  <si>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</si>
  <si>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</si>
  <si>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</si>
  <si>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</si>
  <si>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</si>
  <si>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</si>
  <si>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</si>
  <si>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</si>
  <si>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</si>
  <si>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</si>
  <si>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</si>
  <si>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</si>
  <si>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</si>
  <si>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</si>
  <si>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</si>
  <si>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</si>
  <si>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</si>
  <si>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</si>
  <si>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</si>
  <si>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</si>
  <si>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</si>
  <si>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</si>
  <si>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</si>
  <si>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</si>
  <si>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</si>
  <si>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</si>
  <si>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</si>
  <si>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</si>
  <si>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</si>
  <si>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</si>
  <si>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</si>
  <si>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</si>
  <si>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</si>
  <si>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</si>
  <si>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</si>
  <si>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</si>
  <si>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</si>
  <si>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</si>
  <si>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</si>
  <si>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</si>
  <si>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</si>
  <si>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</si>
  <si>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</si>
  <si>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</si>
  <si>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</si>
  <si>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</si>
  <si>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</si>
  <si>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</si>
  <si>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</si>
  <si>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</si>
  <si>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</si>
  <si>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</si>
  <si>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</si>
  <si>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</si>
  <si>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</si>
  <si>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</si>
  <si>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</si>
  <si>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</si>
  <si>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</si>
  <si>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</si>
  <si>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</si>
  <si>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</si>
  <si>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</si>
  <si>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</si>
  <si>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</si>
  <si>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</si>
  <si>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</si>
  <si>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</si>
  <si>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</si>
  <si>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</si>
  <si>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</si>
  <si>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</si>
  <si>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</si>
  <si>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</si>
  <si>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</si>
  <si>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</si>
  <si>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</si>
  <si>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</si>
  <si>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</si>
  <si>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</si>
  <si>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</si>
  <si>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</si>
  <si>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</si>
  <si>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</si>
  <si>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</si>
  <si>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</si>
  <si>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</si>
  <si>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</si>
  <si>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</si>
  <si>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</si>
  <si>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</si>
  <si>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</si>
  <si>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</si>
  <si>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</si>
  <si>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</si>
  <si>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</si>
  <si>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</si>
  <si>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</si>
  <si>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</si>
  <si>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</si>
  <si>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</si>
  <si>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</si>
  <si>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</si>
  <si>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</si>
  <si>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</si>
  <si>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</si>
  <si>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</si>
  <si>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</si>
  <si>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</si>
  <si>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</si>
  <si>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</si>
  <si>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</si>
  <si>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</si>
  <si>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</si>
  <si>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</si>
  <si>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</si>
  <si>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</si>
  <si>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</si>
  <si>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</si>
  <si>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</si>
  <si>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</si>
  <si>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</si>
  <si>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</si>
  <si>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</si>
  <si>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</si>
  <si>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</si>
  <si>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</si>
  <si>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</si>
  <si>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</si>
  <si>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</si>
  <si>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</si>
  <si>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</si>
  <si>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</si>
  <si>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</si>
  <si>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</si>
  <si>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</si>
  <si>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</si>
  <si>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</si>
  <si>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</si>
  <si>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</si>
  <si>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</si>
  <si>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</si>
  <si>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</si>
  <si>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</si>
  <si>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</si>
  <si>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</si>
  <si>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</si>
  <si>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</si>
  <si>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</si>
  <si>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</si>
  <si>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</si>
  <si>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</si>
  <si>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</si>
  <si>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</si>
  <si>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</si>
  <si>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</si>
  <si>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</si>
  <si>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</si>
  <si>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</si>
  <si>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</si>
  <si>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</si>
  <si>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</si>
  <si>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</si>
  <si>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</si>
  <si>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</si>
  <si>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</si>
  <si>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</si>
  <si>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</si>
  <si>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</si>
  <si>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</si>
  <si>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</si>
  <si>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</si>
  <si>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</si>
  <si>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</si>
  <si>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</si>
  <si>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</si>
  <si>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</si>
  <si>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</si>
  <si>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</si>
  <si>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</si>
  <si>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</si>
  <si>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</si>
  <si>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</si>
  <si>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</si>
  <si>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</si>
  <si>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</si>
  <si>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</si>
  <si>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</si>
  <si>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</si>
  <si>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</si>
  <si>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</si>
  <si>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</si>
  <si>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</si>
  <si>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</si>
  <si>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</si>
  <si>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</si>
  <si>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</si>
  <si>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</si>
  <si>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</si>
  <si>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</si>
  <si>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</si>
  <si>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</si>
  <si>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</si>
  <si>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</si>
  <si>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</si>
  <si>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</si>
  <si>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</si>
  <si>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</si>
  <si>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</si>
  <si>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</si>
  <si>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</si>
  <si>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</si>
  <si>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</si>
  <si>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</si>
  <si>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</si>
  <si>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</si>
  <si>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</si>
  <si>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</si>
  <si>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</si>
  <si>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</si>
  <si>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</si>
  <si>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</si>
  <si>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</si>
  <si>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</si>
  <si>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</si>
  <si>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</si>
  <si>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</si>
  <si>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</si>
  <si>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</si>
  <si>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</si>
  <si>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</si>
  <si>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</si>
  <si>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</si>
  <si>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</si>
  <si>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</si>
  <si>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</si>
  <si>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</si>
  <si>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</si>
  <si>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</si>
  <si>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</si>
  <si>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</si>
  <si>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</si>
  <si>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</si>
  <si>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</si>
  <si>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</si>
  <si>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</si>
  <si>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</si>
  <si>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</si>
  <si>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</si>
  <si>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</si>
  <si>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</si>
  <si>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</si>
  <si>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</si>
  <si>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</si>
  <si>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</si>
  <si>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</si>
  <si>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</si>
  <si>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</si>
  <si>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</si>
  <si>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</si>
  <si>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</si>
  <si>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</si>
  <si>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</si>
  <si>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</si>
  <si>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</si>
  <si>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</si>
  <si>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</si>
  <si>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</si>
  <si>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</si>
  <si>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</si>
  <si>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</si>
  <si>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</si>
  <si>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</si>
  <si>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</si>
  <si>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</si>
  <si>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</si>
  <si>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</si>
  <si>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</si>
  <si>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</si>
  <si>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</si>
  <si>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</si>
  <si>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</si>
  <si>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</si>
  <si>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</si>
  <si>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</si>
  <si>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</si>
  <si>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</si>
  <si>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</si>
  <si>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</si>
  <si>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</si>
  <si>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</si>
  <si>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</si>
  <si>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</si>
  <si>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</si>
  <si>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</si>
  <si>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</si>
  <si>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</si>
  <si>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</si>
  <si>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</si>
  <si>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</si>
  <si>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</si>
  <si>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</si>
  <si>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</si>
  <si>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</si>
  <si>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</si>
  <si>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</si>
  <si>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</si>
  <si>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</si>
  <si>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</si>
  <si>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</si>
  <si>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</si>
  <si>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</si>
  <si>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</si>
  <si>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</si>
  <si>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</si>
  <si>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</si>
  <si>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</si>
  <si>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</si>
  <si>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</si>
  <si>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</si>
  <si>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</si>
  <si>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</si>
  <si>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</si>
  <si>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</si>
  <si>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</si>
  <si>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</si>
  <si>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</si>
  <si>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</si>
  <si>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</si>
  <si>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</si>
  <si>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</si>
  <si>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</si>
  <si>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</si>
  <si>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</si>
  <si>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</si>
  <si>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</si>
  <si>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</si>
  <si>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</si>
  <si>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</si>
  <si>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</si>
  <si>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</si>
  <si>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</si>
  <si>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</si>
  <si>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</si>
  <si>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</si>
  <si>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</si>
  <si>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</si>
  <si>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</si>
  <si>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</si>
  <si>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</si>
  <si>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</si>
  <si>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</si>
  <si>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</si>
  <si>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</si>
  <si>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</si>
  <si>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</si>
  <si>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</si>
  <si>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</si>
  <si>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</si>
  <si>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</si>
  <si>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</si>
  <si>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</si>
  <si>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</si>
  <si>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</si>
  <si>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</si>
  <si>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</si>
  <si>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</si>
  <si>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</si>
  <si>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</si>
  <si>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</si>
  <si>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</si>
  <si>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</si>
  <si>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</si>
  <si>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</si>
  <si>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</si>
  <si>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</si>
  <si>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</si>
  <si>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</si>
  <si>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</si>
  <si>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</si>
  <si>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</si>
  <si>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</si>
  <si>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</si>
  <si>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</si>
  <si>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</si>
  <si>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</si>
  <si>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</si>
  <si>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</si>
  <si>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</si>
  <si>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</si>
  <si>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</si>
  <si>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</si>
  <si>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</si>
  <si>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</si>
  <si>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</si>
  <si>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</si>
  <si>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</si>
  <si>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</si>
  <si>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</si>
  <si>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</si>
  <si>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</si>
  <si>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</si>
  <si>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</si>
  <si>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</si>
  <si>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</si>
  <si>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</si>
  <si>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</si>
  <si>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</si>
  <si>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</si>
  <si>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</si>
  <si>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</si>
  <si>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</si>
  <si>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</si>
  <si>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</si>
  <si>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</si>
  <si>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</si>
  <si>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</si>
  <si>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</si>
  <si>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</si>
  <si>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</si>
  <si>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</si>
  <si>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</si>
  <si>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</si>
  <si>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</si>
  <si>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</si>
  <si>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</si>
  <si>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</si>
  <si>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</si>
  <si>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</si>
  <si>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</si>
  <si>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</si>
  <si>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</si>
  <si>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</si>
  <si>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</si>
  <si>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</si>
  <si>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</si>
  <si>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</si>
  <si>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</si>
  <si>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</si>
  <si>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</si>
  <si>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</si>
  <si>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</si>
  <si>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</si>
  <si>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</si>
  <si>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</si>
  <si>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</si>
  <si>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</si>
  <si>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</si>
  <si>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</si>
  <si>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</si>
  <si>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</si>
  <si>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</si>
  <si>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</si>
  <si>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</si>
  <si>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</si>
  <si>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</si>
  <si>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</si>
  <si>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</si>
  <si>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</si>
  <si>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</si>
  <si>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</si>
  <si>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</si>
  <si>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</si>
  <si>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</si>
  <si>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</si>
  <si>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</si>
  <si>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</si>
  <si>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</si>
  <si>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</si>
  <si>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</si>
  <si>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</si>
  <si>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</si>
  <si>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</si>
  <si>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</si>
  <si>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</si>
  <si>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</si>
  <si>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</si>
  <si>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</si>
  <si>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</si>
  <si>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</si>
  <si>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</si>
  <si>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</si>
  <si>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</si>
  <si>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</si>
  <si>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</si>
  <si>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</si>
  <si>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</si>
  <si>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</si>
  <si>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</si>
  <si>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</si>
  <si>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</si>
  <si>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</si>
  <si>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</si>
  <si>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</si>
  <si>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</si>
  <si>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</si>
  <si>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</si>
  <si>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</si>
  <si>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</si>
  <si>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</si>
  <si>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</si>
  <si>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</si>
  <si>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</si>
  <si>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</si>
  <si>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</si>
  <si>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</si>
  <si>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</si>
  <si>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</si>
  <si>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</si>
  <si>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</si>
  <si>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</si>
  <si>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</si>
  <si>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</si>
  <si>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</si>
  <si>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</si>
  <si>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</si>
  <si>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</si>
  <si>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</si>
  <si>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</si>
  <si>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</si>
  <si>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</si>
  <si>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</si>
  <si>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</si>
  <si>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</si>
  <si>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</si>
  <si>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</si>
  <si>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</si>
  <si>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</si>
  <si>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</si>
  <si>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</si>
  <si>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</si>
  <si>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</si>
  <si>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</si>
  <si>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</si>
  <si>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</si>
  <si>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</si>
  <si>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</si>
  <si>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</si>
  <si>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</si>
  <si>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</si>
  <si>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</si>
  <si>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</si>
  <si>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</si>
  <si>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</si>
  <si>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</si>
  <si>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</si>
  <si>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</si>
  <si>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</si>
  <si>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</si>
  <si>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</si>
  <si>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</si>
  <si>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</si>
  <si>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</si>
  <si>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</si>
  <si>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</si>
  <si>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</si>
  <si>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</si>
  <si>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</si>
  <si>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</si>
  <si>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</si>
  <si>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</si>
  <si>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</si>
  <si>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</si>
  <si>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</si>
  <si>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</si>
  <si>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</si>
  <si>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</si>
  <si>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</si>
  <si>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</si>
  <si>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</si>
  <si>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</si>
  <si>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</si>
  <si>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</si>
  <si>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</si>
  <si>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</si>
  <si>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</si>
  <si>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</si>
  <si>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</si>
  <si>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</si>
  <si>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</si>
  <si>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</si>
  <si>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</si>
  <si>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</si>
  <si>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</si>
  <si>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</si>
  <si>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</si>
  <si>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</si>
  <si>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</si>
  <si>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</si>
  <si>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</si>
  <si>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</si>
  <si>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</si>
  <si>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</si>
  <si>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</si>
  <si>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</si>
  <si>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</si>
  <si>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</si>
  <si>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</si>
  <si>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</si>
  <si>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</si>
  <si>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</si>
  <si>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</si>
  <si>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</si>
  <si>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</si>
  <si>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</si>
  <si>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</si>
  <si>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</si>
  <si>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</si>
  <si>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</si>
  <si>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</si>
  <si>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</si>
  <si>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</si>
  <si>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</si>
  <si>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</si>
  <si>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</si>
  <si>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</si>
  <si>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</si>
  <si>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</si>
  <si>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</si>
  <si>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</si>
  <si>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</si>
  <si>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</si>
  <si>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</si>
  <si>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</si>
  <si>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</si>
  <si>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</si>
  <si>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</si>
  <si>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</si>
  <si>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</si>
  <si>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</si>
  <si>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</si>
  <si>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</si>
  <si>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</si>
  <si>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</si>
  <si>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</si>
  <si>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</si>
  <si>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</si>
  <si>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</si>
  <si>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</si>
  <si>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</si>
  <si>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</si>
  <si>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</si>
  <si>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</si>
  <si>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</si>
  <si>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</si>
  <si>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</si>
  <si>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</si>
  <si>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</si>
  <si>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</si>
  <si>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</si>
  <si>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</si>
  <si>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</si>
  <si>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</si>
  <si>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</si>
  <si>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</si>
  <si>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</si>
  <si>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</si>
  <si>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</si>
  <si>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</si>
  <si>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</si>
  <si>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</si>
  <si>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</si>
  <si>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</si>
  <si>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</si>
  <si>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</si>
  <si>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</si>
  <si>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</si>
  <si>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</si>
  <si>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</si>
  <si>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</si>
  <si>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</si>
  <si>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</si>
  <si>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</si>
  <si>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</si>
  <si>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</si>
  <si>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</si>
  <si>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</si>
  <si>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</si>
  <si>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</si>
  <si>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</si>
  <si>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</si>
  <si>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</si>
  <si>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</si>
  <si>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</si>
  <si>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</si>
  <si>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</si>
  <si>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</si>
  <si>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</si>
  <si>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</si>
  <si>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</si>
  <si>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</si>
  <si>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</si>
  <si>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</si>
  <si>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</si>
  <si>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</si>
  <si>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</si>
  <si>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</si>
  <si>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</si>
  <si>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</si>
  <si>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</si>
  <si>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</si>
  <si>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</si>
  <si>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</si>
  <si>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</si>
  <si>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</si>
  <si>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</si>
  <si>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</si>
  <si>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</si>
  <si>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</si>
  <si>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</si>
  <si>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</si>
  <si>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</si>
  <si>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</si>
  <si>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</si>
  <si>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</si>
  <si>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</si>
  <si>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</si>
  <si>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</si>
  <si>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</si>
  <si>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</si>
  <si>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</si>
  <si>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</si>
  <si>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</si>
  <si>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</si>
  <si>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</si>
  <si>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</si>
  <si>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</si>
  <si>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</si>
  <si>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</si>
  <si>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</si>
  <si>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</si>
  <si>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</si>
  <si>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</si>
  <si>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</si>
  <si>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</si>
  <si>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</si>
  <si>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</si>
  <si>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</si>
  <si>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</si>
  <si>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</si>
  <si>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</si>
  <si>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</si>
  <si>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</si>
  <si>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</si>
  <si>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</si>
  <si>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</si>
  <si>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</si>
  <si>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</si>
  <si>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</si>
  <si>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</si>
  <si>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</si>
  <si>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</si>
  <si>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</si>
  <si>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</si>
  <si>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</si>
  <si>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</si>
  <si>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</si>
  <si>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</si>
  <si>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</si>
  <si>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</si>
  <si>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</si>
  <si>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</si>
  <si>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</si>
  <si>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</si>
  <si>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</si>
  <si>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</si>
  <si>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</si>
  <si>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</si>
  <si>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</si>
  <si>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</si>
  <si>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</si>
  <si>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</si>
  <si>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</si>
  <si>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</si>
  <si>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</si>
  <si>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</si>
  <si>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</si>
  <si>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</si>
  <si>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</si>
  <si>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</si>
  <si>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</si>
  <si>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</si>
  <si>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</si>
  <si>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</si>
  <si>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</si>
  <si>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</si>
  <si>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</si>
  <si>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</si>
  <si>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</si>
  <si>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</si>
  <si>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</si>
  <si>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</si>
  <si>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</si>
  <si>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</si>
  <si>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</si>
  <si>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</si>
  <si>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</si>
  <si>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</si>
  <si>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</si>
  <si>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</si>
  <si>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</si>
  <si>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</si>
  <si>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</si>
  <si>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</si>
  <si>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</si>
  <si>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</si>
  <si>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</si>
  <si>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</si>
  <si>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</si>
  <si>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</si>
  <si>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</si>
  <si>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</si>
  <si>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</si>
  <si>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</si>
  <si>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</si>
  <si>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</si>
  <si>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</si>
  <si>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</si>
  <si>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</si>
  <si>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</si>
  <si>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</si>
  <si>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</si>
  <si>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</si>
  <si>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</si>
  <si>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</si>
  <si>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</si>
  <si>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</si>
  <si>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</si>
  <si>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</si>
  <si>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</si>
  <si>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</si>
  <si>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</si>
  <si>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</si>
  <si>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</si>
  <si>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</si>
  <si>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</si>
  <si>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</si>
  <si>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</si>
  <si>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</si>
  <si>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</si>
  <si>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</si>
  <si>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</si>
  <si>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</si>
  <si>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</si>
  <si>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</si>
  <si>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</si>
  <si>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</si>
  <si>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</si>
  <si>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</si>
  <si>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</si>
  <si>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</si>
  <si>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</si>
  <si>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</si>
  <si>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</si>
  <si>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</si>
  <si>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</si>
  <si>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</si>
  <si>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</si>
  <si>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</si>
  <si>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</si>
  <si>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</si>
  <si>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</si>
  <si>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</si>
  <si>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</si>
  <si>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</si>
  <si>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</si>
  <si>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</si>
  <si>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</si>
  <si>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</si>
  <si>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</si>
  <si>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</si>
  <si>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</si>
  <si>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</si>
  <si>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</si>
  <si>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</si>
  <si>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</si>
  <si>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</si>
  <si>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</si>
  <si>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</si>
  <si>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</si>
  <si>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</si>
  <si>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</si>
  <si>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</si>
  <si>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</si>
  <si>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</si>
  <si>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</si>
  <si>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</si>
  <si>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</si>
  <si>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</si>
  <si>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</si>
  <si>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</si>
  <si>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</si>
  <si>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</si>
  <si>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</si>
  <si>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</si>
  <si>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</si>
  <si>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</si>
  <si>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</si>
  <si>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</si>
  <si>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</si>
  <si>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</si>
  <si>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</si>
  <si>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</si>
  <si>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</si>
  <si>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</si>
  <si>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</si>
  <si>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</si>
  <si>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</si>
  <si>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</si>
  <si>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</si>
  <si>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</si>
  <si>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</si>
  <si>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</si>
  <si>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</si>
  <si>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</si>
  <si>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</si>
  <si>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</si>
  <si>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</si>
  <si>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</si>
  <si>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</si>
  <si>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</si>
  <si>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</si>
  <si>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</si>
  <si>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</si>
  <si>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</si>
  <si>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</si>
  <si>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</si>
  <si>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</si>
  <si>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</si>
  <si>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</si>
  <si>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</si>
  <si>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</si>
  <si>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</si>
  <si>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</si>
  <si>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</si>
  <si>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</si>
  <si>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</si>
  <si>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</si>
  <si>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</si>
  <si>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</si>
  <si>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</si>
  <si>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</si>
  <si>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</si>
  <si>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</si>
  <si>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</si>
  <si>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</si>
  <si>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</si>
  <si>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</si>
  <si>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</si>
  <si>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</si>
  <si>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</si>
  <si>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</si>
  <si>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</si>
  <si>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</si>
  <si>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</si>
  <si>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</si>
  <si>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</si>
  <si>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</si>
  <si>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</si>
  <si>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</si>
  <si>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</si>
  <si>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</si>
  <si>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</si>
  <si>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</si>
  <si>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</si>
  <si>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</si>
  <si>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</si>
  <si>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</si>
  <si>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</si>
  <si>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</si>
  <si>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</si>
  <si>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</si>
  <si>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</si>
  <si>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</si>
  <si>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</si>
  <si>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</si>
  <si>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</si>
  <si>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</si>
  <si>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</si>
  <si>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</si>
  <si>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</si>
  <si>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</si>
  <si>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</si>
  <si>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</si>
  <si>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</si>
  <si>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</si>
  <si>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</si>
  <si>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</si>
  <si>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</si>
  <si>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</si>
  <si>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</si>
  <si>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</si>
  <si>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</si>
  <si>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</si>
  <si>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</si>
  <si>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</si>
  <si>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</si>
  <si>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</si>
  <si>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</si>
  <si>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</si>
  <si>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</si>
  <si>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</si>
  <si>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</si>
  <si>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</si>
  <si>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</si>
  <si>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</si>
  <si>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</si>
  <si>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</si>
  <si>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</si>
  <si>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</si>
  <si>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</si>
  <si>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</si>
  <si>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</si>
  <si>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</si>
  <si>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</si>
  <si>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</si>
  <si>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</si>
  <si>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</si>
  <si>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</si>
  <si>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</si>
  <si>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</si>
  <si>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</si>
  <si>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</si>
  <si>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</si>
  <si>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</si>
  <si>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</si>
  <si>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</si>
  <si>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</si>
  <si>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</si>
  <si>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</si>
  <si>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</si>
  <si>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</si>
  <si>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</si>
  <si>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</si>
  <si>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</si>
  <si>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</si>
  <si>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</si>
  <si>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</si>
  <si>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</si>
  <si>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</si>
  <si>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</si>
  <si>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</si>
  <si>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</si>
  <si>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</si>
  <si>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</si>
  <si>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</si>
  <si>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</si>
  <si>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</si>
  <si>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</si>
  <si>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</si>
  <si>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</si>
  <si>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</si>
  <si>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</si>
  <si>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</si>
  <si>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</si>
  <si>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</si>
  <si>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</si>
  <si>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</si>
  <si>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</si>
  <si>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</si>
  <si>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</si>
  <si>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</si>
  <si>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</si>
  <si>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</si>
  <si>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</si>
  <si>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</si>
  <si>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</si>
  <si>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</si>
  <si>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</si>
  <si>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</si>
  <si>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</si>
  <si>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</si>
  <si>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</si>
  <si>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</si>
  <si>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</si>
  <si>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</si>
  <si>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</si>
  <si>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</si>
  <si>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</si>
  <si>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</si>
  <si>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</si>
  <si>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</si>
  <si>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</si>
  <si>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</si>
  <si>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</si>
  <si>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</si>
  <si>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</si>
  <si>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</si>
  <si>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</si>
  <si>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</si>
  <si>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</si>
  <si>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</si>
  <si>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</si>
  <si>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</si>
  <si>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</si>
  <si>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</si>
  <si>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</si>
  <si>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</si>
  <si>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</si>
  <si>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</si>
  <si>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</si>
  <si>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</si>
  <si>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</si>
  <si>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</si>
  <si>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</si>
  <si>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</si>
  <si>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</si>
  <si>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</si>
  <si>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</si>
  <si>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</si>
  <si>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</si>
  <si>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</si>
  <si>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</si>
  <si>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</si>
  <si>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</si>
  <si>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</si>
  <si>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</si>
  <si>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</si>
  <si>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</si>
  <si>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</si>
  <si>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</si>
  <si>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</si>
  <si>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</si>
  <si>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</si>
  <si>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</si>
  <si>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</si>
  <si>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</si>
  <si>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</si>
  <si>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</si>
  <si>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</si>
  <si>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</si>
  <si>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</si>
  <si>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</si>
  <si>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</si>
  <si>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</si>
  <si>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</si>
  <si>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</si>
  <si>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</si>
  <si>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</si>
  <si>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</si>
  <si>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</si>
  <si>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</si>
  <si>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</si>
  <si>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</si>
  <si>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</si>
  <si>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</si>
  <si>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</si>
  <si>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</si>
  <si>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</si>
  <si>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</si>
  <si>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</si>
  <si>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</si>
  <si>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</si>
  <si>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</si>
  <si>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</si>
  <si>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</si>
  <si>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</si>
  <si>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</si>
  <si>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</si>
  <si>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</si>
  <si>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</si>
  <si>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</si>
  <si>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</si>
  <si>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</si>
  <si>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</si>
  <si>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</si>
  <si>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</si>
  <si>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</si>
  <si>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</si>
  <si>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</si>
  <si>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</si>
  <si>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</si>
  <si>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</si>
  <si>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</si>
  <si>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</si>
  <si>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</si>
  <si>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</si>
  <si>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</si>
  <si>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</si>
  <si>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</si>
  <si>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</si>
  <si>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</si>
  <si>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</si>
  <si>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</si>
  <si>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</si>
  <si>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</si>
  <si>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</si>
  <si>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</si>
  <si>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</si>
  <si>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</si>
  <si>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</si>
  <si>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</si>
  <si>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</si>
  <si>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</si>
  <si>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</si>
  <si>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</si>
  <si>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</si>
  <si>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</si>
  <si>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</si>
  <si>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</si>
  <si>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</si>
  <si>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</si>
  <si>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</si>
  <si>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</si>
  <si>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</si>
  <si>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</si>
  <si>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</si>
  <si>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</si>
  <si>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</si>
  <si>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</si>
  <si>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</si>
  <si>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</si>
  <si>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</si>
  <si>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</si>
  <si>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</si>
  <si>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</si>
  <si>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</si>
  <si>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</si>
  <si>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</si>
  <si>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</si>
  <si>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</si>
  <si>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</si>
  <si>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</si>
  <si>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</si>
  <si>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</si>
  <si>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</si>
  <si>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</si>
  <si>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</si>
  <si>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</si>
  <si>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</si>
  <si>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</si>
  <si>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</si>
  <si>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</si>
  <si>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</si>
  <si>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</si>
  <si>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</si>
  <si>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</si>
  <si>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</si>
  <si>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</si>
  <si>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</si>
  <si>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</si>
  <si>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</si>
  <si>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</si>
  <si>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</si>
  <si>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</si>
  <si>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</si>
  <si>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</si>
  <si>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</si>
  <si>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</si>
  <si>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</si>
  <si>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</si>
  <si>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</si>
  <si>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</si>
  <si>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</si>
  <si>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</si>
  <si>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</si>
  <si>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</si>
  <si>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</si>
  <si>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</si>
  <si>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</si>
  <si>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</si>
  <si>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</si>
  <si>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</si>
  <si>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</si>
  <si>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</si>
  <si>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</si>
  <si>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</si>
  <si>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</si>
  <si>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</si>
  <si>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</si>
  <si>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</si>
  <si>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</si>
  <si>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</si>
  <si>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</si>
  <si>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</si>
  <si>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</si>
  <si>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</si>
  <si>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</si>
  <si>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</si>
  <si>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</si>
  <si>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</si>
  <si>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</si>
  <si>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</si>
  <si>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</si>
  <si>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</si>
  <si>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</si>
  <si>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</si>
  <si>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</si>
  <si>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</si>
  <si>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</si>
  <si>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</si>
  <si>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</si>
  <si>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</si>
  <si>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</si>
  <si>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</si>
  <si>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</si>
  <si>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</si>
  <si>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</si>
  <si>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</si>
  <si>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</si>
  <si>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</si>
  <si>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</si>
  <si>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</si>
  <si>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</si>
  <si>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</si>
  <si>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</si>
  <si>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</si>
  <si>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</si>
  <si>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</si>
  <si>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</si>
  <si>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</si>
  <si>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</si>
  <si>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</si>
  <si>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</si>
  <si>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</si>
  <si>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</si>
  <si>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</si>
  <si>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</si>
  <si>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</si>
  <si>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</si>
  <si>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</si>
  <si>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</si>
  <si>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</si>
  <si>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</si>
  <si>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</si>
  <si>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</si>
  <si>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</si>
  <si>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</si>
  <si>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</si>
  <si>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</si>
  <si>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</si>
  <si>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</si>
  <si>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</si>
  <si>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</si>
  <si>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</si>
  <si>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</si>
  <si>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</si>
  <si>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</si>
  <si>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</si>
  <si>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</si>
  <si>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</si>
  <si>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</si>
  <si>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</si>
  <si>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</si>
  <si>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</si>
  <si>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</si>
  <si>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</si>
  <si>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</si>
  <si>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</si>
  <si>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</si>
  <si>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</si>
  <si>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</si>
  <si>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</si>
  <si>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</si>
  <si>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</si>
  <si>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</si>
  <si>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</si>
  <si>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</si>
  <si>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</si>
  <si>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</si>
  <si>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</si>
  <si>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</si>
  <si>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</si>
  <si>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</si>
  <si>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</si>
  <si>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</si>
  <si>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</si>
  <si>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</si>
  <si>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</si>
  <si>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</si>
  <si>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</si>
  <si>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</si>
  <si>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</si>
  <si>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</si>
  <si>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</si>
  <si>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</si>
  <si>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</si>
  <si>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</si>
  <si>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</si>
  <si>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</si>
  <si>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</si>
  <si>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</si>
  <si>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</si>
  <si>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</si>
  <si>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</si>
  <si>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</si>
  <si>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</si>
  <si>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</si>
  <si>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</si>
  <si>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</si>
  <si>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</si>
  <si>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</si>
  <si>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</si>
  <si>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</si>
  <si>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</si>
  <si>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</si>
  <si>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</si>
  <si>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</si>
  <si>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</si>
  <si>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</si>
  <si>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</si>
  <si>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</si>
  <si>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</si>
  <si>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</si>
  <si>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</si>
  <si>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</si>
  <si>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</si>
  <si>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</si>
  <si>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</si>
  <si>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</si>
  <si>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</si>
  <si>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</si>
  <si>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</si>
  <si>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</si>
  <si>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</si>
  <si>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</si>
  <si>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</si>
  <si>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</si>
  <si>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</si>
  <si>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</si>
  <si>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</si>
  <si>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</si>
  <si>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</si>
  <si>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</si>
  <si>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</si>
  <si>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</si>
  <si>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</si>
  <si>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</si>
  <si>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</si>
  <si>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</si>
  <si>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</si>
  <si>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</si>
  <si>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</si>
  <si>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</si>
  <si>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</si>
  <si>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</si>
  <si>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</si>
  <si>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</si>
  <si>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</si>
  <si>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</si>
  <si>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</si>
  <si>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</si>
  <si>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</si>
  <si>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</si>
  <si>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</si>
  <si>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</si>
  <si>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</si>
  <si>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</si>
  <si>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</si>
  <si>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</si>
  <si>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</si>
  <si>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</si>
  <si>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</si>
  <si>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</si>
  <si>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</si>
  <si>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</si>
  <si>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</si>
  <si>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</si>
  <si>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</si>
  <si>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</si>
  <si>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</si>
  <si>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</si>
  <si>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</si>
  <si>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</si>
  <si>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</si>
  <si>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</si>
  <si>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</si>
  <si>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</si>
  <si>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</si>
  <si>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</si>
  <si>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</si>
  <si>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</si>
  <si>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</si>
  <si>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</si>
  <si>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</si>
  <si>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</si>
  <si>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</si>
  <si>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</si>
  <si>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</si>
  <si>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</si>
  <si>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</si>
  <si>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</si>
  <si>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</si>
  <si>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</si>
  <si>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</si>
  <si>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</si>
  <si>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</si>
  <si>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</si>
  <si>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</si>
  <si>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</si>
  <si>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</si>
  <si>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</si>
  <si>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</si>
  <si>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</si>
  <si>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</si>
  <si>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</si>
  <si>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</si>
  <si>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</si>
  <si>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</si>
  <si>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</si>
  <si>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</si>
  <si>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</si>
  <si>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</si>
  <si>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</si>
  <si>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</si>
  <si>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</si>
  <si>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</si>
  <si>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</si>
  <si>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</si>
  <si>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</si>
  <si>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</si>
  <si>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</si>
  <si>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</si>
  <si>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</si>
  <si>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</si>
  <si>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</si>
  <si>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</si>
  <si>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</si>
  <si>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</si>
  <si>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</si>
  <si>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</si>
  <si>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</si>
  <si>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</si>
  <si>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</si>
  <si>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</si>
  <si>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</si>
  <si>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</si>
  <si>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</si>
  <si>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</si>
  <si>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</si>
  <si>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</si>
  <si>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</si>
  <si>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</si>
  <si>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</si>
  <si>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</si>
  <si>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</si>
  <si>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</si>
  <si>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</si>
  <si>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</si>
  <si>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</si>
  <si>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</si>
  <si>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</si>
  <si>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</si>
  <si>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</si>
  <si>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</si>
  <si>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</si>
  <si>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</si>
  <si>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</si>
  <si>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</si>
  <si>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</si>
  <si>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</si>
  <si>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</si>
  <si>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</si>
  <si>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</si>
  <si>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</si>
  <si>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</si>
  <si>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</si>
  <si>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</si>
  <si>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</si>
  <si>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</si>
  <si>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</si>
  <si>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</si>
  <si>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</si>
  <si>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</si>
  <si>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</si>
  <si>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</si>
  <si>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</si>
  <si>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</si>
  <si>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</si>
  <si>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</si>
  <si>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</si>
  <si>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</si>
  <si>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</si>
  <si>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</si>
  <si>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</si>
  <si>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</si>
  <si>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</si>
  <si>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</si>
  <si>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</si>
  <si>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</si>
  <si>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</si>
  <si>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</si>
  <si>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</si>
  <si>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</si>
  <si>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</si>
  <si>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</si>
  <si>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</si>
  <si>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</si>
  <si>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</si>
  <si>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</si>
  <si>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</si>
  <si>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</si>
  <si>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</si>
  <si>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</si>
  <si>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</si>
  <si>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</si>
  <si>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</si>
  <si>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</si>
  <si>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</si>
  <si>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</si>
  <si>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</si>
  <si>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</si>
  <si>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</si>
  <si>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</si>
  <si>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</si>
  <si>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</si>
  <si>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</si>
  <si>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</si>
  <si>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</si>
  <si>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</si>
  <si>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</si>
  <si>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</si>
  <si>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</si>
  <si>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</si>
  <si>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</si>
  <si>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</si>
  <si>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</si>
  <si>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</si>
  <si>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</si>
  <si>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</si>
  <si>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</si>
  <si>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</si>
  <si>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</si>
  <si>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</si>
  <si>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</si>
  <si>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</si>
  <si>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</si>
  <si>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</si>
  <si>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</si>
  <si>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</si>
  <si>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</si>
  <si>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</si>
  <si>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</si>
  <si>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</si>
  <si>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</si>
  <si>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</si>
  <si>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</si>
  <si>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</si>
  <si>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</si>
  <si>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</si>
  <si>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</si>
  <si>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</si>
  <si>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</si>
  <si>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</si>
  <si>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</si>
  <si>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</si>
  <si>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</si>
  <si>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</si>
  <si>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</si>
  <si>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</si>
  <si>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</si>
  <si>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</si>
  <si>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</si>
  <si>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</si>
  <si>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</si>
  <si>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</si>
  <si>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</si>
  <si>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</si>
  <si>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</si>
  <si>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</si>
  <si>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</si>
  <si>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</si>
  <si>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</si>
  <si>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</si>
  <si>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</si>
  <si>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</si>
  <si>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</si>
  <si>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</si>
  <si>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</si>
  <si>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</si>
  <si>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</si>
  <si>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</si>
  <si>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</si>
  <si>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</si>
  <si>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</si>
  <si>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</si>
  <si>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</si>
  <si>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</si>
  <si>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</si>
  <si>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</si>
  <si>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</si>
  <si>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</si>
  <si>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</si>
  <si>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</si>
  <si>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</si>
  <si>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</si>
  <si>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</si>
  <si>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</si>
  <si>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</si>
  <si>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</si>
  <si>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</si>
  <si>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</si>
  <si>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</si>
  <si>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</si>
  <si>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</si>
  <si>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</si>
  <si>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</si>
  <si>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</si>
  <si>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</si>
  <si>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</si>
  <si>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</si>
  <si>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</si>
  <si>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</si>
  <si>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</si>
  <si>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</si>
  <si>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</si>
  <si>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</si>
  <si>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</si>
  <si>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</si>
  <si>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</si>
  <si>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</si>
  <si>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</si>
  <si>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</si>
  <si>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</si>
  <si>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</si>
  <si>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</si>
  <si>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</si>
  <si>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</si>
  <si>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</si>
  <si>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</si>
  <si>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</si>
  <si>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</si>
  <si>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</si>
  <si>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</si>
  <si>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</si>
  <si>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</si>
  <si>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</si>
  <si>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</si>
  <si>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</si>
  <si>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</si>
  <si>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</si>
  <si>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</si>
  <si>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</si>
  <si>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</si>
  <si>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</si>
  <si>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</si>
  <si>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</si>
  <si>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</si>
  <si>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</si>
  <si>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</si>
  <si>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</si>
  <si>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</si>
  <si>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</si>
  <si>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</si>
  <si>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</si>
  <si>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</si>
  <si>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</si>
  <si>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</si>
  <si>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</si>
  <si>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</si>
  <si>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</si>
  <si>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</si>
  <si>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</si>
  <si>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</si>
  <si>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</si>
  <si>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</si>
  <si>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</si>
  <si>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</si>
  <si>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</si>
  <si>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</si>
  <si>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</si>
  <si>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</si>
  <si>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</si>
  <si>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</si>
  <si>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</si>
  <si>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</si>
  <si>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</si>
  <si>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</si>
  <si>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</si>
  <si>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</si>
  <si>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</si>
  <si>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</si>
  <si>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</si>
  <si>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</si>
  <si>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</si>
  <si>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</si>
  <si>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</si>
  <si>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</si>
  <si>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</si>
  <si>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</si>
  <si>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</si>
  <si>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</si>
  <si>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</si>
  <si>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</si>
  <si>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</si>
  <si>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</si>
  <si>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</si>
  <si>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</si>
  <si>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</si>
  <si>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</si>
  <si>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</si>
  <si>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</si>
  <si>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</si>
  <si>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</si>
  <si>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</si>
  <si>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</si>
  <si>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</si>
  <si>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</si>
  <si>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</si>
  <si>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</si>
  <si>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</si>
  <si>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</si>
  <si>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</si>
  <si>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</si>
  <si>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</si>
  <si>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</si>
  <si>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</si>
  <si>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</si>
  <si>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</si>
  <si>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</si>
  <si>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</si>
  <si>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</si>
  <si>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</si>
  <si>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</si>
  <si>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</si>
  <si>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</si>
  <si>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</si>
  <si>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</si>
  <si>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</si>
  <si>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</si>
  <si>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</si>
  <si>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</si>
  <si>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</si>
  <si>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</si>
  <si>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</si>
  <si>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</si>
  <si>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</si>
  <si>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</si>
  <si>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</si>
  <si>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</si>
  <si>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</si>
  <si>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</si>
  <si>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</si>
  <si>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</si>
  <si>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</si>
  <si>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</si>
  <si>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</si>
  <si>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</si>
  <si>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</si>
  <si>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</si>
  <si>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</si>
  <si>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</si>
  <si>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</si>
  <si>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</si>
  <si>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</si>
  <si>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</si>
  <si>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</si>
  <si>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</si>
  <si>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</si>
  <si>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</si>
  <si>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</si>
  <si>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</si>
  <si>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</si>
  <si>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</si>
  <si>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</si>
  <si>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</si>
  <si>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</si>
  <si>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</si>
  <si>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</si>
  <si>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</si>
  <si>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</si>
  <si>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</si>
  <si>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</si>
  <si>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</si>
  <si>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</si>
  <si>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</si>
  <si>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</si>
  <si>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</si>
  <si>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</si>
  <si>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</si>
  <si>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</si>
  <si>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</si>
  <si>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</si>
  <si>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</si>
  <si>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</si>
  <si>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</si>
  <si>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</si>
  <si>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</si>
  <si>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</si>
  <si>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</si>
  <si>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</si>
  <si>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</si>
  <si>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</si>
  <si>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</si>
  <si>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</si>
  <si>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</si>
  <si>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</si>
  <si>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</si>
  <si>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</si>
  <si>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</si>
  <si>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</si>
  <si>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</si>
  <si>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</si>
  <si>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</si>
  <si>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</si>
  <si>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</si>
  <si>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</si>
  <si>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</si>
  <si>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</si>
  <si>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</si>
  <si>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</si>
  <si>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</si>
  <si>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</si>
  <si>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</si>
  <si>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</si>
  <si>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</si>
  <si>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</si>
  <si>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</si>
  <si>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</si>
  <si>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</si>
  <si>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</si>
  <si>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</si>
  <si>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</si>
  <si>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</si>
  <si>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</si>
  <si>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</si>
  <si>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</si>
  <si>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</si>
  <si>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</si>
  <si>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</si>
  <si>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</si>
  <si>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</si>
  <si>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</si>
  <si>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</si>
  <si>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</si>
  <si>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</si>
  <si>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</si>
  <si>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</si>
  <si>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</si>
  <si>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</si>
  <si>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</si>
  <si>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</si>
  <si>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</si>
  <si>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</si>
  <si>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</si>
  <si>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</si>
  <si>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</si>
  <si>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</si>
  <si>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</si>
  <si>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</si>
  <si>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</si>
  <si>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</si>
  <si>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</si>
  <si>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</si>
  <si>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</si>
  <si>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</si>
  <si>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</si>
  <si>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</si>
  <si>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</si>
  <si>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</si>
  <si>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</si>
  <si>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</si>
  <si>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</si>
  <si>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</si>
  <si>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</si>
  <si>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</si>
  <si>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</si>
  <si>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</si>
  <si>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</si>
  <si>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</si>
  <si>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</si>
  <si>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</si>
  <si>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</si>
  <si>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</si>
  <si>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</si>
  <si>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</si>
  <si>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</si>
  <si>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</si>
  <si>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</si>
  <si>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</si>
  <si>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</si>
  <si>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</si>
  <si>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</si>
  <si>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</si>
  <si>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</si>
  <si>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</si>
  <si>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</si>
  <si>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</si>
  <si>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</si>
  <si>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</si>
  <si>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</si>
  <si>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</si>
  <si>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</si>
  <si>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</si>
  <si>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</si>
  <si>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</si>
  <si>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</si>
  <si>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</si>
  <si>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</si>
  <si>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</si>
  <si>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</si>
  <si>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</si>
  <si>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</si>
  <si>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</si>
  <si>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</si>
  <si>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</si>
  <si>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</si>
  <si>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</si>
  <si>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</si>
  <si>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</si>
  <si>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</si>
  <si>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</si>
  <si>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</si>
  <si>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</si>
  <si>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</si>
  <si>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</si>
  <si>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</si>
  <si>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</si>
  <si>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</si>
  <si>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</si>
  <si>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</si>
  <si>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</si>
  <si>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</si>
  <si>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</si>
  <si>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</si>
  <si>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</si>
  <si>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</si>
  <si>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</si>
  <si>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</si>
  <si>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</si>
  <si>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</si>
  <si>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</si>
  <si>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</si>
  <si>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</si>
  <si>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</si>
  <si>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</si>
  <si>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</si>
  <si>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</si>
  <si>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</si>
  <si>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</si>
  <si>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</si>
  <si>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</si>
  <si>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</si>
  <si>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</si>
  <si>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</si>
  <si>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</si>
  <si>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</si>
  <si>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</si>
  <si>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</si>
  <si>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</si>
  <si>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</si>
  <si>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</si>
  <si>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</si>
  <si>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</si>
  <si>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</si>
  <si>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</si>
  <si>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</si>
  <si>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</si>
  <si>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</si>
  <si>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</si>
  <si>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</si>
  <si>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</si>
  <si>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</si>
  <si>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</si>
  <si>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</si>
  <si>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</si>
  <si>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</si>
  <si>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</si>
  <si>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</si>
  <si>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</si>
  <si>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</si>
  <si>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</si>
  <si>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</si>
  <si>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</si>
  <si>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</si>
  <si>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</si>
  <si>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</si>
  <si>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</si>
  <si>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</si>
  <si>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</si>
  <si>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</si>
  <si>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</si>
  <si>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</si>
  <si>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</si>
  <si>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</si>
  <si>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</si>
  <si>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</si>
  <si>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</si>
  <si>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</si>
  <si>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</si>
  <si>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</si>
  <si>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</si>
  <si>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</si>
  <si>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</si>
  <si>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</si>
  <si>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</si>
  <si>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</si>
  <si>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</si>
  <si>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</si>
  <si>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</si>
  <si>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</si>
  <si>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</si>
  <si>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</si>
  <si>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</si>
  <si>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</si>
  <si>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</si>
  <si>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</si>
  <si>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</si>
  <si>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</si>
  <si>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</si>
  <si>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</si>
  <si>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</si>
  <si>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</si>
  <si>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</si>
  <si>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</si>
  <si>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</si>
  <si>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</si>
  <si>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</si>
  <si>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</si>
  <si>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</si>
  <si>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</si>
  <si>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</si>
  <si>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</si>
  <si>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</si>
  <si>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</si>
  <si>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</si>
  <si>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</si>
  <si>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</si>
  <si>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</si>
  <si>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</si>
  <si>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</si>
  <si>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</si>
  <si>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</si>
  <si>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</si>
  <si>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</si>
  <si>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</si>
  <si>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</si>
  <si>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</si>
  <si>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</si>
  <si>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</si>
  <si>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</si>
  <si>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</si>
  <si>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</si>
  <si>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</si>
  <si>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</si>
  <si>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</si>
  <si>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</si>
  <si>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</si>
  <si>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</si>
  <si>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</si>
  <si>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</si>
  <si>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</si>
  <si>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</si>
  <si>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</si>
  <si>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</si>
  <si>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</si>
  <si>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</si>
  <si>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</si>
  <si>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</si>
  <si>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</si>
  <si>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</si>
  <si>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</si>
  <si>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</si>
  <si>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</si>
  <si>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</si>
  <si>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</si>
  <si>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</si>
  <si>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</si>
  <si>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</si>
  <si>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</si>
  <si>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</si>
  <si>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</si>
  <si>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</si>
  <si>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</si>
  <si>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</si>
  <si>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</si>
  <si>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</si>
  <si>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</si>
  <si>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</si>
  <si>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</si>
  <si>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</si>
  <si>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</si>
  <si>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</si>
  <si>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</si>
  <si>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</si>
  <si>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</si>
  <si>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</si>
  <si>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</si>
  <si>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</si>
  <si>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</si>
  <si>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</si>
  <si>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</si>
  <si>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</si>
  <si>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</si>
  <si>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</si>
  <si>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</si>
  <si>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</si>
  <si>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</si>
  <si>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</si>
  <si>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</si>
  <si>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</si>
  <si>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</si>
  <si>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</si>
  <si>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</si>
  <si>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</si>
  <si>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</si>
  <si>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</si>
  <si>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</si>
  <si>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</si>
  <si>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</si>
  <si>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</si>
  <si>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</si>
  <si>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</si>
  <si>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</si>
  <si>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</si>
  <si>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</si>
  <si>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</si>
  <si>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</si>
  <si>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</si>
  <si>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</si>
  <si>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</si>
  <si>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</si>
  <si>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</si>
  <si>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</si>
  <si>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</si>
  <si>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</si>
  <si>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</si>
  <si>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</si>
  <si>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</si>
  <si>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</si>
  <si>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</si>
  <si>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</si>
  <si>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</si>
  <si>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</si>
  <si>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</si>
  <si>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</si>
  <si>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</si>
  <si>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</si>
  <si>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</si>
  <si>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</si>
  <si>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</si>
  <si>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</si>
  <si>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</si>
  <si>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</si>
  <si>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</si>
  <si>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</si>
  <si>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</si>
  <si>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</si>
  <si>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</si>
  <si>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</si>
  <si>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</si>
  <si>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</si>
  <si>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</si>
  <si>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</si>
  <si>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</si>
  <si>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</si>
  <si>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</si>
  <si>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</si>
  <si>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</si>
  <si>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</si>
  <si>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</si>
  <si>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</si>
  <si>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</si>
  <si>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</si>
  <si>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</si>
  <si>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</si>
  <si>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</si>
  <si>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</si>
  <si>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</si>
  <si>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</si>
  <si>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</si>
  <si>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</si>
  <si>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</si>
  <si>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</si>
  <si>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</si>
  <si>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</si>
  <si>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</si>
  <si>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</si>
  <si>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</si>
  <si>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</si>
  <si>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</si>
  <si>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</si>
  <si>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</si>
  <si>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</si>
  <si>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</si>
  <si>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</si>
  <si>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</si>
  <si>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</si>
  <si>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</si>
  <si>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</si>
  <si>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</si>
  <si>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</si>
  <si>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</si>
  <si>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</si>
  <si>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</si>
  <si>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</si>
  <si>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</si>
  <si>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</si>
  <si>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</si>
  <si>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</si>
  <si>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</si>
  <si>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</si>
  <si>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</si>
  <si>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</si>
  <si>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</si>
  <si>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</si>
  <si>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</si>
  <si>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</si>
  <si>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</si>
  <si>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</si>
  <si>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</si>
  <si>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</si>
  <si>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</si>
  <si>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</si>
  <si>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</si>
  <si>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</si>
  <si>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</si>
  <si>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</si>
  <si>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</si>
  <si>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</si>
  <si>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</si>
  <si>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</si>
  <si>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</si>
  <si>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</si>
  <si>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</si>
  <si>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</si>
  <si>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</si>
  <si>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</si>
  <si>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</si>
  <si>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</si>
  <si>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</si>
  <si>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</si>
  <si>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</si>
  <si>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</si>
  <si>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</si>
  <si>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</si>
  <si>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</si>
  <si>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</si>
  <si>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</si>
  <si>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</si>
  <si>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</si>
  <si>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</si>
  <si>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</si>
  <si>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</si>
  <si>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</si>
  <si>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</si>
  <si>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</si>
  <si>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</si>
  <si>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</si>
  <si>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</si>
  <si>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</si>
  <si>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</si>
  <si>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</si>
  <si>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</si>
  <si>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</si>
  <si>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</si>
  <si>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</si>
  <si>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</si>
  <si>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</si>
  <si>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</si>
  <si>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</si>
  <si>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</si>
  <si>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</si>
  <si>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</si>
  <si>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</si>
  <si>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</si>
  <si>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</si>
  <si>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</si>
  <si>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</si>
  <si>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</si>
  <si>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</si>
  <si>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</si>
  <si>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</si>
  <si>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</si>
  <si>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</si>
  <si>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</si>
  <si>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</si>
  <si>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</si>
  <si>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</si>
  <si>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</si>
  <si>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</si>
  <si>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</si>
  <si>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</si>
  <si>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</si>
  <si>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</si>
  <si>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</si>
  <si>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</si>
  <si>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</si>
  <si>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</si>
  <si>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</si>
  <si>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</si>
  <si>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</si>
  <si>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</si>
  <si>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</si>
  <si>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</si>
  <si>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</si>
  <si>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</si>
  <si>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</si>
  <si>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</si>
  <si>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</si>
  <si>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</si>
  <si>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</si>
  <si>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</si>
  <si>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</si>
  <si>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</si>
  <si>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</si>
  <si>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</si>
  <si>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</si>
  <si>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</si>
  <si>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</si>
  <si>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</si>
  <si>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</si>
  <si>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</si>
  <si>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</si>
  <si>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</si>
  <si>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</si>
  <si>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</si>
  <si>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</si>
  <si>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</si>
  <si>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</si>
  <si>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</si>
  <si>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</si>
  <si>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</si>
  <si>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</si>
  <si>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</si>
  <si>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</si>
  <si>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</si>
  <si>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</si>
  <si>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</si>
  <si>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</si>
  <si>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</si>
  <si>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</si>
  <si>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</si>
  <si>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</si>
  <si>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</si>
  <si>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</si>
  <si>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</si>
  <si>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</si>
  <si>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</si>
  <si>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</si>
  <si>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</si>
  <si>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</si>
  <si>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</si>
  <si>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</si>
  <si>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</si>
  <si>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</si>
  <si>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</si>
  <si>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</si>
  <si>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</si>
  <si>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</si>
  <si>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</si>
  <si>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</si>
  <si>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</si>
  <si>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</si>
  <si>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</si>
  <si>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</si>
  <si>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</si>
  <si>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</si>
  <si>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</si>
  <si>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</si>
  <si>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</si>
  <si>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</si>
  <si>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</si>
  <si>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</si>
  <si>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</si>
  <si>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</si>
  <si>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</si>
  <si>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</si>
  <si>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</si>
  <si>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</si>
  <si>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</si>
  <si>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</si>
  <si>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</si>
  <si>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</si>
  <si>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</si>
  <si>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</si>
  <si>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</si>
  <si>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</si>
  <si>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</si>
  <si>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</si>
  <si>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</si>
  <si>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</si>
  <si>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</si>
  <si>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</si>
  <si>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</si>
  <si>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</si>
  <si>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</si>
  <si>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</si>
  <si>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</si>
  <si>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</si>
  <si>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</si>
  <si>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</si>
  <si>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</si>
  <si>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</si>
  <si>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</si>
  <si>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</si>
  <si>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</si>
  <si>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</si>
  <si>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</si>
  <si>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</si>
  <si>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</si>
  <si>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</si>
  <si>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</si>
  <si>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</si>
  <si>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</si>
  <si>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</si>
  <si>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</si>
  <si>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</si>
  <si>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</si>
  <si>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</si>
  <si>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</si>
  <si>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</si>
  <si>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</si>
  <si>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</si>
  <si>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</si>
  <si>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</si>
  <si>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</si>
  <si>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</si>
  <si>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</si>
  <si>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</si>
  <si>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</si>
  <si>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</si>
  <si>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</si>
  <si>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</si>
  <si>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</si>
  <si>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</si>
  <si>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</si>
  <si>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</si>
  <si>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</si>
  <si>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</si>
  <si>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</si>
  <si>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</si>
  <si>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</si>
  <si>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</si>
  <si>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</si>
  <si>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</si>
  <si>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</si>
  <si>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</si>
  <si>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</si>
  <si>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</si>
  <si>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</si>
  <si>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</si>
  <si>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</si>
  <si>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</si>
  <si>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</si>
  <si>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</si>
  <si>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</si>
  <si>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</si>
  <si>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</si>
  <si>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</si>
  <si>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</si>
  <si>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</si>
  <si>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</si>
  <si>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</si>
  <si>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</si>
  <si>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</si>
  <si>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</si>
  <si>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</si>
  <si>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</si>
  <si>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</si>
  <si>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</si>
  <si>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</si>
  <si>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</si>
  <si>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</si>
  <si>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</si>
  <si>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</si>
  <si>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</si>
  <si>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</si>
  <si>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</si>
  <si>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</si>
  <si>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</si>
  <si>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</si>
  <si>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</si>
  <si>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</si>
  <si>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</si>
  <si>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</si>
  <si>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</si>
  <si>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</si>
  <si>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</si>
  <si>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</si>
  <si>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</si>
  <si>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</si>
  <si>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</si>
  <si>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</si>
  <si>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</si>
  <si>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</si>
  <si>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</si>
  <si>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</si>
  <si>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</si>
  <si>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</si>
  <si>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</si>
  <si>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</si>
  <si>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</si>
  <si>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</si>
  <si>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</si>
  <si>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</si>
  <si>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</si>
  <si>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</si>
  <si>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</si>
  <si>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</si>
  <si>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</si>
  <si>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</si>
  <si>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</si>
  <si>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</si>
  <si>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</si>
  <si>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</si>
  <si>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</si>
  <si>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</si>
  <si>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</si>
  <si>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</si>
  <si>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</si>
  <si>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</si>
  <si>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</si>
  <si>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</si>
  <si>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</si>
  <si>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</si>
  <si>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</si>
  <si>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</si>
  <si>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</si>
  <si>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</si>
  <si>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</si>
  <si>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</si>
  <si>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</si>
  <si>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</si>
  <si>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</si>
  <si>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</si>
  <si>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</si>
  <si>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</si>
  <si>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</si>
  <si>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</si>
  <si>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</si>
  <si>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</si>
  <si>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</si>
  <si>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</si>
  <si>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</si>
  <si>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</si>
  <si>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</si>
  <si>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</si>
  <si>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</si>
  <si>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</si>
  <si>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</si>
  <si>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</si>
  <si>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</si>
  <si>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</si>
  <si>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</si>
  <si>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</si>
  <si>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</si>
  <si>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</si>
  <si>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</si>
  <si>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</si>
  <si>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</si>
  <si>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</si>
  <si>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</si>
  <si>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</si>
  <si>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</si>
  <si>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</si>
  <si>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</si>
  <si>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</si>
  <si>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</si>
  <si>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</si>
  <si>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</si>
  <si>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</si>
  <si>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</si>
  <si>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</si>
  <si>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</si>
  <si>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</si>
  <si>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</si>
  <si>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</si>
  <si>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</si>
  <si>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</si>
  <si>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</si>
  <si>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</si>
  <si>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</si>
  <si>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</si>
  <si>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</si>
  <si>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</si>
  <si>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</si>
  <si>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</si>
  <si>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</si>
  <si>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</si>
  <si>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</si>
  <si>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</si>
  <si>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</si>
  <si>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</si>
  <si>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</si>
  <si>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</si>
  <si>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</si>
  <si>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</si>
  <si>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</si>
  <si>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</si>
  <si>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</si>
  <si>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</si>
  <si>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</si>
  <si>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</si>
  <si>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</si>
  <si>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</si>
  <si>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</si>
  <si>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</si>
  <si>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</si>
  <si>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</si>
  <si>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</si>
  <si>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</si>
  <si>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</si>
  <si>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</si>
  <si>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</si>
  <si>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</si>
  <si>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</si>
  <si>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</si>
  <si>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</si>
  <si>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</si>
  <si>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</si>
  <si>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</si>
  <si>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</si>
  <si>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</si>
  <si>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</si>
  <si>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</si>
  <si>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</si>
  <si>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</si>
  <si>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</si>
  <si>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</si>
  <si>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</si>
  <si>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</si>
  <si>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</si>
  <si>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</si>
  <si>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</si>
  <si>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</si>
  <si>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</si>
  <si>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</si>
  <si>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</si>
  <si>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</si>
  <si>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</si>
  <si>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</si>
  <si>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</si>
  <si>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</si>
  <si>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</si>
  <si>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</si>
  <si>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</si>
  <si>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</si>
  <si>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</si>
  <si>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</si>
  <si>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</si>
  <si>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</si>
  <si>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</si>
  <si>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</si>
  <si>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</si>
  <si>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</si>
  <si>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</si>
  <si>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</si>
  <si>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</si>
  <si>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</si>
  <si>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</si>
  <si>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</si>
  <si>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</si>
  <si>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</si>
  <si>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</si>
  <si>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</si>
  <si>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</si>
  <si>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</si>
  <si>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</si>
  <si>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</si>
  <si>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</si>
  <si>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</si>
  <si>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</si>
  <si>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</si>
  <si>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</si>
  <si>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</si>
  <si>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</si>
  <si>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</si>
  <si>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</si>
  <si>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</si>
  <si>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</si>
  <si>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</si>
  <si>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</si>
  <si>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</si>
  <si>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</si>
  <si>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</si>
  <si>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</si>
  <si>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</si>
  <si>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</si>
  <si>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</si>
  <si>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</si>
  <si>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</si>
  <si>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</si>
  <si>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</si>
  <si>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</si>
  <si>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</si>
  <si>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</si>
  <si>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</si>
  <si>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</si>
  <si>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</si>
  <si>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</si>
  <si>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</si>
  <si>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</si>
  <si>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</si>
  <si>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</si>
  <si>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</si>
  <si>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</si>
  <si>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</si>
  <si>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</si>
  <si>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</si>
  <si>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</si>
  <si>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</si>
  <si>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</si>
  <si>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</si>
  <si>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</si>
  <si>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</si>
  <si>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</si>
  <si>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</si>
  <si>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</si>
  <si>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</si>
  <si>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</si>
  <si>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</si>
  <si>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</si>
  <si>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</si>
  <si>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</si>
  <si>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</si>
  <si>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</si>
  <si>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</si>
  <si>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</si>
  <si>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</si>
  <si>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</si>
  <si>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</si>
  <si>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</si>
  <si>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</si>
  <si>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</si>
  <si>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</si>
  <si>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</si>
  <si>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</si>
  <si>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</si>
  <si>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</si>
  <si>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</si>
  <si>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</si>
  <si>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</si>
  <si>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</si>
  <si>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</si>
  <si>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</si>
  <si>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</si>
  <si>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</si>
  <si>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</si>
  <si>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</si>
  <si>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</si>
  <si>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</si>
  <si>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</si>
  <si>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</si>
  <si>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</si>
  <si>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</si>
  <si>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</si>
  <si>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</si>
  <si>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</si>
  <si>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</si>
  <si>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</si>
  <si>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</si>
  <si>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</si>
  <si>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</si>
  <si>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</si>
  <si>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</si>
  <si>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</si>
  <si>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</si>
  <si>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</si>
  <si>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</si>
  <si>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</si>
  <si>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</si>
  <si>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</si>
  <si>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</si>
  <si>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</si>
  <si>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</si>
  <si>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</si>
  <si>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</si>
  <si>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</si>
  <si>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</si>
  <si>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</si>
  <si>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</si>
  <si>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</si>
  <si>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</si>
  <si>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</si>
  <si>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</si>
  <si>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</si>
  <si>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</si>
  <si>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</si>
  <si>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</si>
  <si>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</si>
  <si>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</si>
  <si>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</si>
  <si>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</si>
  <si>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</si>
  <si>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</si>
  <si>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</si>
  <si>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</si>
  <si>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</si>
  <si>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</si>
  <si>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</si>
  <si>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</si>
  <si>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</si>
  <si>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</si>
  <si>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</si>
  <si>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</si>
  <si>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</si>
  <si>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</si>
  <si>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</si>
  <si>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</si>
  <si>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</si>
  <si>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</si>
  <si>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</si>
  <si>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</si>
  <si>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</si>
  <si>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</si>
  <si>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</si>
  <si>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</si>
  <si>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</si>
  <si>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</si>
  <si>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</si>
  <si>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</si>
  <si>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</si>
  <si>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</si>
  <si>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</si>
  <si>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</si>
  <si>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</si>
  <si>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</si>
  <si>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</si>
  <si>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</si>
  <si>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</si>
  <si>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</si>
  <si>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</si>
  <si>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</si>
  <si>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</si>
  <si>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</si>
  <si>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</si>
  <si>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</si>
  <si>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</si>
  <si>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</si>
  <si>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</si>
  <si>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</si>
  <si>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</si>
  <si>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</si>
  <si>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</si>
  <si>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</si>
  <si>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</si>
  <si>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</si>
  <si>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</si>
  <si>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</si>
  <si>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</si>
  <si>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</si>
  <si>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</si>
  <si>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</si>
  <si>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</si>
  <si>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</si>
  <si>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</si>
  <si>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</si>
  <si>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</si>
  <si>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</si>
  <si>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</si>
  <si>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</si>
  <si>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</si>
  <si>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</si>
  <si>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</si>
  <si>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</si>
  <si>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</si>
  <si>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</si>
  <si>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</si>
  <si>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</si>
  <si>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</si>
  <si>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</si>
  <si>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</si>
  <si>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</si>
  <si>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</si>
  <si>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</si>
  <si>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</si>
  <si>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</si>
  <si>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</si>
  <si>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</si>
  <si>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</si>
  <si>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</si>
  <si>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</si>
  <si>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</si>
  <si>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</si>
  <si>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</si>
  <si>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</si>
  <si>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</si>
  <si>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</si>
  <si>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</si>
  <si>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</si>
  <si>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</si>
  <si>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</si>
  <si>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</si>
  <si>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</si>
  <si>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</si>
  <si>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</si>
  <si>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</si>
  <si>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</si>
  <si>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</si>
  <si>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</si>
  <si>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</si>
  <si>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</si>
  <si>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</si>
  <si>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</si>
  <si>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</si>
  <si>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</si>
  <si>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</si>
  <si>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</si>
  <si>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</si>
  <si>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</si>
  <si>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</si>
  <si>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</si>
  <si>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</si>
  <si>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</si>
  <si>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</si>
  <si>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</si>
  <si>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</si>
  <si>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</si>
  <si>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</si>
  <si>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</si>
  <si>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</si>
  <si>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</si>
  <si>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</si>
  <si>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</si>
  <si>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</si>
  <si>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</si>
  <si>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</si>
  <si>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</si>
  <si>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</si>
  <si>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</si>
  <si>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</si>
  <si>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</si>
  <si>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</si>
  <si>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</si>
  <si>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</si>
  <si>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</si>
  <si>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</si>
  <si>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</si>
  <si>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</si>
  <si>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</si>
  <si>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</si>
  <si>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</si>
  <si>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</si>
  <si>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</si>
  <si>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</si>
  <si>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</si>
  <si>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</si>
  <si>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</si>
  <si>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</si>
  <si>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</si>
  <si>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</si>
  <si>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</si>
  <si>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</si>
  <si>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</si>
  <si>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</si>
  <si>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</si>
  <si>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</si>
  <si>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</si>
  <si>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</si>
  <si>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</si>
  <si>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</si>
  <si>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</si>
  <si>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</si>
  <si>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</si>
  <si>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</si>
  <si>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</si>
  <si>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</si>
  <si>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</si>
  <si>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</si>
  <si>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</si>
  <si>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</si>
  <si>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</si>
  <si>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</si>
  <si>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</si>
  <si>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</si>
  <si>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</si>
  <si>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</si>
  <si>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</si>
  <si>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</si>
  <si>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</si>
  <si>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</si>
  <si>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</si>
  <si>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</si>
  <si>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</si>
  <si>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</si>
  <si>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</si>
  <si>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</si>
  <si>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</si>
  <si>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</si>
  <si>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</si>
  <si>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</si>
  <si>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</si>
  <si>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</si>
  <si>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</si>
  <si>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</si>
  <si>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</si>
  <si>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</si>
  <si>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</si>
  <si>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</si>
  <si>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</si>
  <si>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</si>
  <si>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</si>
  <si>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</si>
  <si>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</si>
  <si>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</si>
  <si>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</si>
  <si>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</si>
  <si>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</si>
  <si>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</si>
  <si>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</si>
  <si>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</si>
  <si>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</si>
  <si>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</si>
  <si>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</si>
  <si>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</si>
  <si>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</si>
  <si>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</si>
  <si>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</si>
  <si>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</si>
  <si>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</si>
  <si>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</si>
  <si>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</si>
  <si>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</si>
  <si>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</si>
  <si>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</si>
  <si>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</si>
  <si>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</si>
  <si>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</si>
  <si>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</si>
  <si>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</si>
  <si>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</si>
  <si>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</si>
  <si>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</si>
  <si>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</si>
  <si>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</si>
  <si>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</si>
  <si>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</si>
  <si>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</si>
  <si>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</si>
  <si>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</si>
  <si>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</si>
  <si>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</si>
  <si>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</si>
  <si>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</si>
  <si>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</si>
  <si>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</si>
  <si>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</si>
  <si>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</si>
  <si>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</si>
  <si>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</si>
  <si>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</si>
  <si>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</si>
  <si>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</si>
  <si>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</si>
  <si>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</si>
  <si>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</si>
  <si>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</si>
  <si>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</si>
  <si>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</si>
  <si>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</si>
  <si>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</si>
  <si>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</si>
  <si>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</si>
  <si>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</si>
  <si>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</si>
  <si>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</si>
  <si>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</si>
  <si>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</si>
  <si>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</si>
  <si>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</si>
  <si>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</si>
  <si>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</si>
  <si>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</si>
  <si>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</si>
  <si>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</si>
  <si>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</si>
  <si>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</si>
  <si>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</si>
  <si>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</si>
  <si>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</si>
  <si>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</si>
  <si>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</si>
  <si>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</si>
  <si>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</si>
  <si>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</si>
  <si>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</si>
  <si>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</si>
  <si>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</si>
  <si>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</si>
  <si>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</si>
  <si>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</si>
  <si>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</si>
  <si>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</si>
  <si>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</si>
  <si>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</si>
  <si>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</si>
  <si>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</si>
  <si>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</si>
  <si>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</si>
  <si>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</si>
  <si>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</si>
  <si>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</si>
  <si>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</si>
  <si>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</si>
  <si>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</si>
  <si>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</si>
  <si>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</si>
  <si>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</si>
  <si>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</si>
  <si>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</si>
  <si>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</si>
  <si>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</si>
  <si>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</si>
  <si>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</si>
  <si>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</si>
  <si>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</si>
  <si>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</si>
  <si>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</si>
  <si>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</si>
  <si>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</si>
  <si>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</si>
  <si>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</si>
  <si>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</si>
  <si>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</si>
  <si>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</si>
  <si>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</si>
  <si>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</si>
  <si>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</si>
  <si>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</si>
  <si>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</si>
  <si>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</si>
  <si>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</si>
  <si>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</si>
  <si>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</si>
  <si>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</si>
  <si>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</si>
  <si>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</si>
  <si>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</si>
  <si>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</si>
  <si>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</si>
  <si>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</si>
  <si>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</si>
  <si>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</si>
  <si>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</si>
  <si>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</si>
  <si>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</si>
  <si>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</si>
  <si>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</si>
  <si>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</si>
  <si>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</si>
  <si>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</si>
  <si>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</si>
  <si>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</si>
  <si>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</si>
  <si>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</si>
  <si>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</si>
  <si>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</si>
  <si>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</si>
  <si>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</si>
  <si>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</si>
  <si>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</si>
  <si>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</si>
  <si>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</si>
  <si>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</si>
  <si>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</si>
  <si>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</si>
  <si>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</si>
  <si>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</si>
  <si>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</si>
  <si>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</si>
  <si>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</si>
  <si>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</si>
  <si>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</si>
  <si>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</si>
  <si>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</si>
  <si>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</si>
  <si>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</si>
  <si>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</si>
  <si>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</si>
  <si>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</si>
  <si>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</si>
  <si>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</si>
  <si>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</si>
  <si>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</si>
  <si>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</si>
  <si>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</si>
  <si>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</si>
  <si>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</si>
  <si>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</si>
  <si>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</si>
  <si>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</si>
  <si>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</si>
  <si>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</si>
  <si>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</si>
  <si>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</si>
  <si>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</si>
  <si>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</si>
  <si>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</si>
  <si>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</si>
  <si>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</si>
  <si>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</si>
  <si>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</si>
  <si>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PCM-20251209-00000838</t>
  </si>
  <si>
    <t>Restored by PG</t>
  </si>
  <si>
    <t xml:space="preserve">no PCM </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</si>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</sst>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2" totalsRowShown="0" headerRowDxfId="79" dataDxfId="78" headerRowBorderDxfId="76" tableBorderDxfId="77" totalsRowBorderDxfId="75">
  <autoFilter ref="A1:L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337.58756828703918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46000.535994212965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46000.535994212965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46000.535994212965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46000.535994212965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46000.535994212965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46000.535994212965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46000.535994212965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46000.535994212965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46000.535994212965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46000.535994212965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46000.535994212965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46000.535994212965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46000.535994212965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46000.535994212965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46000.535994212965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46000.535994212965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46000.535994212965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46000.535994212965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46000.535994212965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46000.535994212965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46000.535994212965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46000.535994212965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46000.535994212965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46000.535994212965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46000.535994212965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46000.535994212965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46000.535994212965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46000.535994212965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46000.535994212965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46000.535994212965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46000.535994212965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46000.535994212965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46000.535994212965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46000.535994212965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46000.535994212965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46000.535994212965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46000.535994212965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46000.535994212965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46000.535994212965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46000.535994212965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46000.535994212965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46000.535994212965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46000.535994212965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46000.535994212965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46000.535994212965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46000.535994212965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46000.535994212965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46000.535994212965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46000.535994212965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46000.535994212965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46000.535994212965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46000.535994212965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46000.535994212965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46000.535994212965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46000.535994212965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46000.535994212965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46000.535994212965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46000.535994212965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46000.535994212965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46000.535994212965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46000.535994212965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46000.535994212965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46000.535994212965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46000.535994212965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46000.535994212965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46000.535994212965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46000.535994212965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46000.535994212965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46000.535994212965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46000.535994212965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46000.535994212965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46000.535994212965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46000.535994212965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46000.535994212965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46000.535994212965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46000.535994212965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46000.535994212965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46000.535994212965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46000.535994212965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46000.535994212965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46000.535994212965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46000.535994212965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46000.535994212965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46000.535994212965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46000.535994212965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46000.535994212965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46000.535994212965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46000.535994212965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46000.535994212965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46000.535994212965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46000.535994212965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46000.535994212965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46000.535994212965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46000.535994212965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46000.535994212965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46000.535994212965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46000.535994212965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46000.535994212965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46000.535994212965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46000.535994212965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46000.535994212965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46000.535994212965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46000.535994212965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46000.535994212965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46000.535994212965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46000.535994212965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46000.535994212965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46000.535994212965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46000.535994212965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46000.535994212965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46000.535994212965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46000.535994212965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46000.535994212965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46000.535994212965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46000.535994212965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46000.535994212965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46000.535994212965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46000.535994212965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46000.535994212965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46000.535994212965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46000.535994212965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46000.535994212965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46000.535994212965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46000.535994212965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46000.535994212965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46000.535994212965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46000.535994212965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46000.535994212965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46000.535994212965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46000.535994212965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46000.535994212965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46000.535994212965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46000.535994212965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46000.535994212965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46000.535994212965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46000.535994212965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46000.535994212965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46000.535994212965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46000.535994212965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46000.535994212965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46000.535994212965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46000.535994212965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46000.535994212965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46000.535994212965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46000.535994212965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46000.535994212965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46000.535994212965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46000.535994212965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46000.535994212965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46000.535994212965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46000.535994212965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46000.535994212965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46000.535994212965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46000.535994212965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46000.535994212965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46000.535994212965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46000.535994212965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46000.535994212965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46000.535994212965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46000.535994212965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46000.535994212965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46000.535994212965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46000.535994212965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46000.535994212965</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175.53615625000384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16.148575231483846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3.1806122685229639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24611</v>
      </c>
      <c r="E6" s="81" t="s">
        <v>39106</v>
      </c>
      <c r="F6" s="97">
        <v>46000.368263888886</v>
      </c>
      <c r="G6" s="98">
        <f ca="1">IFERROR(NOW()-F6,"-")</f>
        <v>0.16773009259486571</v>
      </c>
      <c r="H6" s="97">
        <v>46000.362013888887</v>
      </c>
      <c r="I6" s="18" t="str">
        <f>IFERROR(VLOOKUP(D6,DB!A:F,6,0),"")</f>
        <v>SCECO</v>
      </c>
      <c r="J6" s="18" t="str">
        <f>IFERROR(VLOOKUP(D6,DB!A:G,7,0),"")</f>
        <v>Dead</v>
      </c>
      <c r="K6" s="19" t="s">
        <v>39120</v>
      </c>
      <c r="L6" s="18" t="str">
        <f>IFERROR(VLOOKUP(D6,DB!A:I,9,0),"")</f>
        <v>Latis</v>
      </c>
    </row>
    <row r="7" spans="1:12" ht="31.5" customHeight="1">
      <c r="A7" s="96" t="s">
        <v>39121</v>
      </c>
      <c r="B7" s="18" t="str">
        <f>IFERROR(VLOOKUP(D7,DB!A:K,11,0),"")</f>
        <v>R2</v>
      </c>
      <c r="C7" s="18">
        <v>1</v>
      </c>
      <c r="D7" s="18" t="s">
        <v>24651</v>
      </c>
      <c r="E7" s="81"/>
      <c r="F7" s="97"/>
      <c r="G7" s="98">
        <f ca="1">IFERROR(NOW()-F7,"-")</f>
        <v>46000.535993981481</v>
      </c>
      <c r="H7" s="97">
        <v>46000.361979166664</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81"/>
      <c r="F8" s="97"/>
      <c r="G8" s="98">
        <f ca="1">IFERROR(NOW()-F8,"-")</f>
        <v>46000.535993981481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46000.535993981481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46000.535993981481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46000.535993981481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46000.535993981481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46000.535993981481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46000.535993981481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46000.535993981481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46000.535993981481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46000.535993981481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46000.535993981481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46000.535993981481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46000.535993981481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46000.535993981481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46000.535993981481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46000.535993981481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46000.535993981481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46000.535993981481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46000.535993981481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46000.535993981481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46000.535993981481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46000.535993981481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46000.535993981481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46000.535993981481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46000.535993981481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46000.535993981481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46000.535993981481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46000.535993981481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46000.535993981481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46000.535993981481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46000.535993981481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46000.535993981481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46000.535993981481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46000.535993981481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46000.535993981481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46000.535993981481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46000.535993981481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46000.535993981481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46000.535993981481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46000.535993981481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46000.535993981481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46000.535993981481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46000.535993981481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46000.535993981481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46000.535993981481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46000.535993981481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46000.535993981481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46000.535993981481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46000.535993981481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46000.535993981481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46000.535993981481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46000.535993981481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46000.535993981481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46000.535993981481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46000.535993981481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46000.535993981481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46000.535993981481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46000.535993981481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46000.535993981481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46000.535993981481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46000.535993981481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46000.535993981481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46000.535993981481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46000.535993981481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46000.535993981481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46000.535993981481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46000.535993981481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46000.535993981481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46000.535993981481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46000.535993981481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46000.535993981481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46000.535993981481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46000.535993981481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46000.535993981481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46000.535993981481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46000.535993981481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46000.535993981481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46000.535993981481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46000.535993981481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46000.535993981481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46000.535993981481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46000.535993981481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46000.535993981481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46000.535993981481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46000.535993981481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46000.535993981481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46000.535993981481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46000.535993981481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46000.535993981481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46000.535993981481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46000.535993981481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46000.535993981481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46000.535993981481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46000.535993981481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46000.535993981481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46000.535993981481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46000.535993981481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46000.535993981481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46000.535993981481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46000.535993981481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46000.535993981481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46000.535993981481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46000.535993981481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46000.535993981481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46000.535993981481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46000.535993981481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46000.535993981481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46000.535994212965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46000.535994212965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46000.535994212965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46000.535994212965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46000.535994212965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46000.535994212965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46000.535994212965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46000.535994212965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46000.535994212965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46000.535994212965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46000.535994212965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46000.535994212965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46000.535994212965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46000.535994212965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46000.535994212965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46000.535994212965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46000.535994212965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46000.535994212965</v>
      </c>
      <c r="H132" s="97"/>
      <c r="I132" s="18" t="str">
        <f>IFERROR(VLOOKUP(D132,DB!A:F,6,0),"")</f>
        <v/>
      </c>
      <c r="J132" s="18" t="str">
        <f>IFERROR(VLOOKUP(D132,DB!A:G,7,0),"")</f>
        <v/>
      </c>
      <c r="K132" s="19"/>
      <c r="L132" s="18" t="str">
        <f>IFERROR(VLOOKUP(D132,DB!A:I,9,0),"")</f>
        <v/>
      </c>
    </row>
    <row r="133" spans="1:12" ht="31.5" customHeight="1">
      <c r="A133" s="146"/>
      <c r="B133" s="147" t="str">
        <f>IFERROR(VLOOKUP(D133,DB!A:K,11,0),"")</f>
        <v/>
      </c>
      <c r="C133" s="147"/>
      <c r="D133" s="147"/>
      <c r="E133" s="147"/>
      <c r="F133" s="148"/>
      <c r="G133" s="149">
        <f ca="1">IFERROR(NOW()-F133,"-")</f>
        <v>46000.535994212965</v>
      </c>
      <c r="H133" s="148"/>
      <c r="I133" s="147" t="str">
        <f>IFERROR(VLOOKUP(D133,DB!A:F,6,0),"")</f>
        <v/>
      </c>
      <c r="J133" s="147" t="str">
        <f>IFERROR(VLOOKUP(D133,DB!A:G,7,0),"")</f>
        <v/>
      </c>
      <c r="K133" s="150"/>
      <c r="L133" s="147" t="str">
        <f>IFERROR(VLOOKUP(D133,DB!A:I,9,0),"")</f>
        <v/>
      </c>
    </row>
    <row r="134" spans="1:12" ht="31.5" customHeight="1">
      <c r="A134" s="96"/>
      <c r="B134" s="18" t="str">
        <f>IFERROR(VLOOKUP(D134,DB!A:K,11,0),"")</f>
        <v/>
      </c>
      <c r="C134" s="18"/>
      <c r="D134" s="18"/>
      <c r="E134" s="18"/>
      <c r="F134" s="97"/>
      <c r="G134" s="98">
        <f ca="1">IFERROR(NOW()-F134,"-")</f>
        <v>46000.535994212965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46000.535994212965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46000.535994212965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46000.535994212965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46000.535994212965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46000.535994212965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46000.535994212965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46000.535994212965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46000.535994212965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46000.535994212965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46000.535994212965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46000.535994212965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46000.535994212965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46000.535994212965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46000.535994212965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46000.535994212965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46000.535994212965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46000.535994212965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46000.535994212965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46000.535994212965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46000.535994212965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46000.535994212965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46000.535994212965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46000.535994212965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46000.535994212965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46000.535994212965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46000.535994212965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46000.535994212965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46000.535994212965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46000.535994212965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46000.535994212965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46000.535994212965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46000.535994212965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46000.535994212965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46000.535994212965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46000.535994212965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46000.535994212965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46000.535994212965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46000.535994212965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46000.535994212965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46000.535994212965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46000.535994212965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46000.535994212965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46000.535994212965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46000.535994212965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46000.535994212965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46000.535994212965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46000.535994212965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46000.535994212965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46000.535994212965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46000.535994212965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46000.535994212965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46000.535994212965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46000.535994212965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46000.535994212965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46000.535994212965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46000.535994212965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46000.535994212965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46000.535994212965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46000.535994212965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46000.535994212965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46000.535994212965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46000.535994212965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46000.535994212965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46000.535994212965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46000.535994212965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46000.535994212965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46000.535994212965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46000.535994212965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46000.535994212965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46000.535994212965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46000.535994212965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46000.535994212965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46000.535994212965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46000.535994212965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46000.535994212965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46000.535994212965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46000.535994212965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46000.535994212965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46000.535994212965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46000.535994212965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46000.535994212965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46000.535994212965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46000.535994212965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46000.535994212965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46000.535994212965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46000.535994212965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46000.535994212965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46000.535994212965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46000.535994212965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46000.535994212965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46000.535994212965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46000.535994212965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46000.535994212965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46000.535994212965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46000.535994212965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46000.535994212965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46000.535994212965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46000.535994212965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46000.535994212965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46000.535994212965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46000.535994212965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46000.535994212965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46000.535994212965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46000.535994212965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46000.535994212965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46000.535994212965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46000.535994212965</v>
      </c>
      <c r="H241" s="97"/>
      <c r="I241" s="18" t="str">
        <f>IFERROR(VLOOKUP(D241,DB!A:F,6,0),"")</f>
        <v/>
      </c>
      <c r="J241" s="18" t="str">
        <f>IFERROR(VLOOKUP(D241,DB!A:G,7,0),"")</f>
        <v/>
      </c>
      <c r="K241" s="19"/>
      <c r="L241" s="18" t="str">
        <f>IFERROR(VLOOKUP(D241,DB!A:I,9,0),"")</f>
        <v/>
      </c>
    </row>
    <row r="242" spans="1:12" ht="31.5" customHeight="1">
      <c r="A242" s="146"/>
      <c r="B242" s="147" t="str">
        <f>IFERROR(VLOOKUP(D242,DB!A:K,11,0),"")</f>
        <v/>
      </c>
      <c r="C242" s="147"/>
      <c r="D242" s="147"/>
      <c r="E242" s="147"/>
      <c r="F242" s="148"/>
      <c r="G242" s="149">
        <f ca="1">IFERROR(NOW()-F242,"-")</f>
        <v>46000.535994212965</v>
      </c>
      <c r="H242" s="148"/>
      <c r="I242" s="147" t="str">
        <f>IFERROR(VLOOKUP(D242,DB!A:F,6,0),"")</f>
        <v/>
      </c>
      <c r="J242" s="147" t="str">
        <f>IFERROR(VLOOKUP(D242,DB!A:G,7,0),"")</f>
        <v/>
      </c>
      <c r="K242" s="150"/>
      <c r="L242" s="147" t="str">
        <f>IFERROR(VLOOKUP(D242,DB!A:I,9,0),"")</f>
        <v/>
      </c>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39122</v>
      </c>
      <c r="B2" s="58" t="str">
        <f>IFERROR(VLOOKUP(D2,DB!A:K,11,0),"")</f>
        <v>R3</v>
      </c>
      <c r="C2" s="18">
        <v>1</v>
      </c>
      <c r="D2" s="154" t="s">
        <v>18700</v>
      </c>
      <c r="E2" s="18" t="s">
        <v>39109</v>
      </c>
      <c r="F2" s="157">
        <v>46000.379340277781</v>
      </c>
      <c r="G2" s="21">
        <f t="shared" ref="G2:G23" ca="1" si="0">IFERROR(NOW()-F2,"-")</f>
        <v>0.15665393518429482</v>
      </c>
      <c r="H2" s="156">
        <v>46000.368796296294</v>
      </c>
      <c r="I2" s="19" t="str">
        <f>IFERROR(VLOOKUP(D2,DB!A:F,6,0),"")</f>
        <v>SCECO</v>
      </c>
      <c r="J2" s="18" t="str">
        <f>IFERROR(VLOOKUP(D2,DB!A:G,7,0),"")</f>
        <v>In progress</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46000.535994212965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46000.535994212965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46000.535994212965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46000.535994212965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46000.535994212965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46000.535994212965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46000.535994212965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46000.535994212965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46000.535994212965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46000.535994212965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46000.535994212965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46000.535994212965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46000.535994212965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46000.535994212965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46000.535994212965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46000.535994212965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46000.535994212965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46000.535994212965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46000.535994212965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46000.535994212965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46000.535994212965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46000.535994212965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46000.535994212965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46000.535994212965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46000.535994212965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46000.535994212965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46000.535994212965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46000.535994212965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46000.535994212965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46000.535994212965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46000.535994212965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46000.535994212965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46000.535994212965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46000.535994212965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46000.535994212965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46000.535994212965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46000.535994212965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46000.535994212965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46000.535994212965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46000.535994212965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46000.535994212965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46000.535994212965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46000.535994212965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46000.535994212965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46000.535994212965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46000.535994212965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46000.535994212965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46000.535994212965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46000.535994212965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46000.535994212965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46000.535994212965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46000.535994212965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46000.535994212965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46000.535994212965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46000.535994212965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46000.535994212965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46000.535994212965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46000.535994212965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46000.535994212965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46000.535994212965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46000.535994212965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46000.535994212965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46000.535994212965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46000.535994212965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46000.535994212965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46000.535994212965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46000.535994212965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46000.535994212965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46000.535994212965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46000.535994212965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46000.535994212965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46000.535994212965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46000.535994212965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46000.535994212965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46000.535994212965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46000.535994212965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46000.535994212965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46000.535994212965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46000.535994212965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46000.535994212965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46000.535994212965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46000.535994212965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46000.535994212965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46000.535994212965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46000.535994212965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46000.535994212965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46000.535994212965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46000.535994212965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46000.535994212965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46000.535994212965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46000.535994212965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46000.535994212965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46000.535994212965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46000.535994212965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46000.535994212965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46000.535994212965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46000.535994212965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46000.535994212965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46000.535994212965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46000.535994212965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46000.535994212965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46000.535994212965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46000.535994212965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46000.535994212965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46000.535994212965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46000.535994212965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46000.535994212965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46000.535994212965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46000.535994212965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46000.535994212965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46000.535994212965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46000.535994212965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46000.535994212965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46000.535994212965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46000.535994212965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46000.535994212965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46000.535994212965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46000.535994212965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46000.535994212965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46000.535994212965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46000.535994212965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46000.535994212965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46000.535994212965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46000.535994212965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46000.535994212965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46000.535994212965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46000.535994212965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46000.535994212965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46000.535994212965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46000.535994212965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46000.535994212965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46000.535994212965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46000.535994212965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46000.535994212965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46000.535994212965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46000.535994212965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46000.535994212965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46000.535994212965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46000.535994212965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46000.535994212965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46000.535994212965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46000.535994212965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46000.535994212965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46000.535994212965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46000.535994212965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46000.535994212965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46000.535994212965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46000.535994212965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46000.535994212965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46000.535994212965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46000.535994212965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46000.535994212965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46000.535994212965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46000.535994212965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46000.535994212965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46000.535994212965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46000.535994212965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46000.535994212965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46000.535994212965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46000.535994212965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46000.535994212965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46000.535994212965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46000.535994212965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46000.535994212965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46000.535994212965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46000.535994212965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46000.535994212965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46000.535994212965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46000.535994212965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46000.535994212965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46000.535994212965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46000.535994212965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46000.535994212965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46000.535994212965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46000.535994212965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46000.535994212965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46000.535994212965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46000.535994212965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46000.535994212965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46000.535994212965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46000.535994212965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46000.535994212965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46000.535994212965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46000.535994212965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46000.535994212965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46000.535994212965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46000.535994212965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46000.535994212965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46000.535994212965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46000.535994212965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46000.535994212965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46000.535994212965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46000.535994212965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46000.535994212965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46000.535994212965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46000.535994212965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46000.535994212965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46000.535994212965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46000.535994212965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46000.535994212965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46000.535994212965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46000.535994212965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46000.535994212965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46000.535994212965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46000.535994212965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46000.535994212965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46000.535994212965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46000.535994212965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46000.535994212965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46000.535994212965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46000.535994212965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46000.535994212965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46000.535994212965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46000.535994212965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46000.535994212965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46000.535994212965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46000.535994212965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46000.535994212965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46000.535994212965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46000.535994212965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46000.535994212965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46000.535994212965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46000.535994212965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46000.535994212965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46000.535994212965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46000.535994212965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46000.535994212965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46000.535994212965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46000.535994212965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46000.535994212965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46000.535994212965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46000.535994212965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46000.535994212965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46000.535994212965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46000.535994212965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46000.535994212965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46000.535994212965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46000.535994212965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46000.535994212965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46000.535994212965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46000.535994212965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46000.535994212965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46000.535994212965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46000.535994212965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46000.535994212965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46000.535994212965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46000.535994212965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46000.535994212965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46000.535994212965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46000.535994212965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46000.535994212965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46000.535994212965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46000.535994212965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46000.535994212965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46000.535994212965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46000.535994212965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46000.535994212965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46000.535994212965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46000.535994212965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46000.535994212965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46000.535994212965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46000.535994212965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46000.535994212965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46000.535994212965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46000.535994212965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46000.535994212965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46000.535994212965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46000.535994212965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46000.535994212965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46000.535994212965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46000.535994212965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46000.535994212965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46000.535994212965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46000.535994212965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46000.535994212965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46000.535994212965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46000.535994212965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46000.535994212965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46000.535994212965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46000.535994212965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46000.535994212965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46000.535994212965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46000.535994212965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46000.535994212965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46000.535994212965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46000.535994212965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46000.535994212965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46000.535994212965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46000.535994212965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46000.535994212965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46000.535994212965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46000.535994212965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46000.535994212965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46000.535994212965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46000.535994212965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46000.535994212965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46000.535994212965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46000.535994212965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46000.535994212965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46000.535994212965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46000.535994212965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46000.535994212965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46000.535994212965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46000.535994212965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46000.535994212965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46000.535994212965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46000.535994212965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46000.535994212965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46000.535994212965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46000.535994212965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46000.535994212965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46000.535994212965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46000.535994212965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46000.535994212965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46000.535994212965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46000.535994212965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46000.535994212965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46000.535994212965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46000.535994212965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46000.535994212965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46000.535994212965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46000.535994212965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46000.535994212965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46000.535994212965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46000.535994212965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46000.535994212965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46000.535994212965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46000.535994212965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46000.535994212965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46000.535994212965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46000.535994212965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46000.535994212965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46000.535994212965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46000.535994212965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46000.535994212965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46000.535994212965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46000.535994212965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46000.535994212965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46000.535994212965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46000.535994212965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46000.535994212965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46000.535994212965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46000.535994212965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46000.535994212965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46000.535994212965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46000.535994212965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46000.535994212965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46000.535994212965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46000.535994212965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46000.535994212965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46000.535994212965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46000.535994212965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46000.535994212965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46000.535994212965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46000.535994212965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46000.535994212965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46000.535994212965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46000.535994212965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46000.535994212965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46000.535994212965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46000.535994212965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46000.535994212965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46000.535994212965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46000.535994212965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46000.535994212965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46000.535994212965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46000.535994212965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46000.535994212965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46000.535994212965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46000.535994212965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46000.535994212965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46000.535994212965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46000.535994212965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46000.535994212965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46000.535994212965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46000.535994212965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46000.535994212965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46000.535994212965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46000.535994212965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46000.535994212965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46000.535994212965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46000.535994212965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46000.535994212965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46000.535994212965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46000.535994212965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46000.535994212965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46000.535994212965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46000.535994212965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46000.535994212965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46000.535994212965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46000.535994212965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46000.535994212965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46000.535994212965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46000.535994212965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46000.535994212965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46000.535994212965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46000.535994212965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46000.535994212965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46000.535994212965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46000.535994212965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46000.535994212965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46000.535994212965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46000.535994212965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46000.535994212965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46000.535994212965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46000.535994212965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46000.535994212965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46000.535994212965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46000.535994212965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46000.535994212965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46000.535994212965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46000.535994212965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46000.535994212965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46000.535994212965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46000.535994212965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46000.535994212965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46000.535994212965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46000.535994212965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46000.535994212965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46000.535994212965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46000.535994212965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46000.535994212965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46000.535994212965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46000.535994212965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46000.535994212965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46000.535994212965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46000.535994212965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46000.535994212965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46000.535994212965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46000.535994212965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46000.535994212965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46000.535994212965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46000.535994212965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46000.535994212965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46000.535994212965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46000.535994212965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46000.535994212965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46000.535994212965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46000.535994212965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46000.535994212965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46000.535994212965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46000.535994212965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46000.535994212965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46000.535994212965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46000.535994212965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46000.535994212965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46000.535994212965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46000.535994212965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46000.535994212965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46000.535994212965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46000.535994212965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46000.535994212965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46000.535994212965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46000.535994212965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46000.535994212965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46000.535994212965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46000.535994212965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46000.535994212965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46000.535994212965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46000.535994212965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46000.535994212965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46000.535994212965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46000.535994212965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46000.535994212965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46000.535994212965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46000.535994212965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46000.535994212965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46000.535994212965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46000.535994212965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46000.535994212965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46000.535994212965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46000.535994212965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46000.535994212965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46000.535994212965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46000.535994212965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46000.535994212965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46000.535994212965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46000.535994212965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46000.535994212965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46000.535994212965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46000.535994212965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46000.535994212965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46000.535994212965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46000.535994212965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46000.535994212965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46000.535994212965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46000.535994212965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46000.535994212965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46000.535994212965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46000.535994212965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46000.535994212965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46000.535994212965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46000.535994212965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46000.535994212965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46000.535994212965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46000.535994212965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46000.535994212965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46000.535994212965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46000.535994212965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46000.535994212965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46000.535994212965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46000.535994212965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46000.535994212965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46000.535994212965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46000.535994212965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46000.535994212965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46000.535994212965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46000.535994212965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46000.535994212965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46000.535994212965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46000.535994212965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46000.535994212965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46000.535994212965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46000.535994212965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46000.535994212965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46000.535994212965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46000.535994212965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46000.535994212965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46000.535994212965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46000.535994212965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46000.535994212965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46000.535994212965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46000.535994212965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46000.535994212965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46000.535994212965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46000.535994212965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46000.535994212965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46000.535994212965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46000.535994212965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46000.535994212965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46000.535994212965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46000.535994212965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46000.535994212965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46000.535994212965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46000.535994212965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46000.535994212965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46000.535994212965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46000.535994212965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46000.535994212965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46000.535994212965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46000.535994212965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46000.535994212965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46000.535994212965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46000.535994212965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46000.535994212965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46000.535994212965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46000.535994212965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46000.535994212965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46000.535994212965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46000.535994212965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46000.535994212965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46000.535994212965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46000.535994212965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46000.535994212965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46000.535994212965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46000.535994212965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46000.535994212965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46000.535994212965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46000.535994212965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46000.535994212965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46000.535994212965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46000.535994212965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46000.535994212965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46000.535994212965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46000.535994212965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46000.535994212965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46000.535994212965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46000.535994212965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46000.535994212965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46000.535994212965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46000.535994212965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46000.535994212965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46000.535994212965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46000.535994212965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46000.535994212965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46000.535994212965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46000.535994212965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46000.535994212965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46000.535994212965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46000.535994212965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46000.535994212965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46000.535994212965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46000.535994212965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46000.535994212965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46000.535994212965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46000.535994212965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46000.535994212965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46000.535994212965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46000.535994212965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46000.535994212965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46000.535994212965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46000.535994212965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46000.535994212965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46000.535994212965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46000.535994212965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46000.535994212965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46000.535994212965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46000.535994212965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46000.535994212965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46000.535994212965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46000.535994212965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46000.535994212965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46000.535994212965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46000.535994212965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46000.535994212965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46000.535994212965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46000.535994212965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46000.535994212965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46000.535994212965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46000.535994212965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46000.535994212965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46000.535994212965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46000.535994212965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46000.535994212965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46000.535994212965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46000.535994212965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46000.535994212965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46000.535994212965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46000.535994212965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46000.535994212965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46000.535994212965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46000.535994212965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46000.535994212965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46000.535994212965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46000.535994212965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46000.535994212965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46000.535994212965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46000.535994212965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46000.535994212965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46000.535994212965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46000.535994212965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46000.535994212965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46000.535994212965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46000.535994212965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46000.535994212965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46000.535994212965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46000.535994212965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46000.535994212965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46000.535994212965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46000.535994212965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46000.535994212965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46000.535994212965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46000.535994212965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46000.535994212965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46000.535994212965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46000.535994212965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46000.535994212965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46000.535994212965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46000.535994212965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46000.535994212965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46000.535994212965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46000.535994212965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46000.535994212965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46000.535994212965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46000.535994212965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46000.535994212965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46000.535994212965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46000.535994212965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46000.535994212965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46000.535994212965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46000.535994212965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46000.535994212965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46000.535994212965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46000.535994212965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46000.535994212965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46000.535994212965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46000.535994212965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46000.535994212965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46000.535994212965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46000.535994212965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46000.535994212965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46000.535994212965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46000.535994212965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46000.535994212965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46000.535994212965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46000.535994212965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46000.535994212965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46000.535994212965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46000.535994212965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46000.535994212965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46000.535994212965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46000.535994212965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46000.535994212965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46000.535994212965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46000.535994212965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46000.535994212965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46000.535994212965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46000.535994212965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46000.535994212965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46000.535994212965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46000.535994212965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46000.535994212965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46000.535994212965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46000.535994212965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46000.535994212965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46000.535994212965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46000.535994212965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46000.535994212965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46000.535994212965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46000.535994212965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46000.535994212965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46000.535994212965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46000.535994212965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46000.535994212965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46000.535994212965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46000.535994212965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46000.535994212965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46000.535994212965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46000.535994212965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46000.535994212965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46000.535994212965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46000.535994212965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46000.535994212965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46000.535994212965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46000.535994212965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46000.535994212965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46000.535994212965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46000.535994212965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46000.535994212965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46000.535994212965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46000.535994212965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46000.535994212965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46000.535994212965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46000.535994212965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46000.535994212965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46000.535994212965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46000.535994212965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46000.535994212965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46000.535994212965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46000.535994212965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46000.535994212965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46000.535994212965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46000.535994212965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46000.535994212965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46000.535994212965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46000.535994212965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46000.535994212965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46000.535994212965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46000.535994212965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46000.535994212965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46000.535994212965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46000.535994212965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46000.535994212965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46000.535994212965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46000.535994212965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46000.535994212965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46000.535994212965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46000.535994212965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46000.535994212965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46000.535994212965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46000.535994212965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46000.535994212965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46000.535994212965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46000.535994212965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46000.535994212965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46000.535994212965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46000.535994212965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46000.535994212965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46000.535994212965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46000.535994212965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46000.535994212965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46000.535994212965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46000.535994212965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46000.535994212965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46000.535994212965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46000.535994212965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46000.535994212965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46000.535994212965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46000.535994212965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46000.535994212965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46000.535994212965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46000.535994212965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46000.535994212965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46000.535994212965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46000.535994212965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46000.535994212965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46000.535994212965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46000.535994212965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46000.535994212965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46000.535994212965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46000.535994212965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46000.535994212965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46000.535994212965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46000.535994212965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46000.535994212965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46000.535994212965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46000.535994212965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46000.535994212965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46000.535994212965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46000.535994212965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46000.535994212965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46000.535994212965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46000.535994212965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46000.535994212965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46000.535994212965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46000.535994212965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46000.535994212965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46000.535994212965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46000.535994212965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46000.535994212965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46000.535994212965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46000.535994212965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46000.535994212965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46000.535994212965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46000.535994212965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46000.535994212965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46000.535994212965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46000.535994212965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46000.535994212965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46000.535994212965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46000.535994212965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46000.535994212965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46000.535994212965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46000.535994212965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46000.535994212965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46000.535994212965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46000.535994212965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46000.535994212965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46000.535994212965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46000.535994212965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46000.535994212965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46000.535994212965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46000.535994212965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46000.535994212965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46000.535994212965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46000.535994212965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46000.535994212965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46000.535994212965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46000.535994212965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46000.535994212965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46000.535994212965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46000.535994212965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46000.535994212965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46000.535994212965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46000.535994212965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46000.535994212965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46000.535994212965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46000.535994212965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46000.535994212965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46000.535994212965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46000.535994212965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46000.535994212965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46000.535994212965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46000.535994212965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46000.535994212965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46000.535994212965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46000.535994212965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46000.535994212965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46000.535994212965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46000.535994212965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46000.535994212965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46000.535994212965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46000.535994212965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46000.535994212965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46000.535994212965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46000.535994212965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46000.535994212965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46000.535994212965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46000.535994212965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46000.535994212965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46000.535994212965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46000.535994212965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46000.535994212965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46000.535994212965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46000.535994212965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46000.535994212965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46000.535994212965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46000.535994212965</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297.05527662036911</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1.7418506944450201</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46000.535994212965</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
      </c>
      <c r="C5" s="89"/>
      <c r="D5" s="87"/>
      <c r="E5" s="90"/>
      <c r="F5" s="91"/>
      <c r="G5" s="92">
        <f t="shared" ref="G5:G64" ca="1" si="1">IFERROR(NOW()-F5,"")</f>
        <v>46000.535994212965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46000.535994212965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46000.535994212965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46000.535994212965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46000.535994212965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46000.535994212965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46000.535994212965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46000.535994212965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46000.535994212965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46000.535994212965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46000.535994212965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46000.535994212965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46000.535994212965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46000.535994212965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46000.535994212965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46000.535994212965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46000.535994212965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46000.535994212965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46000.535994212965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46000.535994212965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46000.535994212965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46000.535994212965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46000.535994212965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46000.535994212965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46000.535994212965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46000.535994212965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46000.535994212965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46000.535994212965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46000.535994212965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46000.535994212965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46000.535994212965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46000.535994212965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46000.535994212965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46000.535994212965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46000.535994212965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46000.535994212965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46000.535994212965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46000.535994212965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46000.535994212965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46000.535994212965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46000.535994212965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46000.535994212965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46000.535994212965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46000.535994212965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46000.535994212965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46000.535994212965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46000.535994212965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46000.535994212965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46000.535994212965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46000.535994212965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46000.535994212965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46000.535994212965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46000.535994212965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46000.535994212965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46000.535994212965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46000.535994212965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46000.535994212965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46000.535994212965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46000.535994212965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46000.535994212965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46000.535994212965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46000.535994212965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46000.535994212965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46000.535994212965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46000.535994212965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46000.535994212965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46000.535994212965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46000.535994212965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46000.535994212965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46000.535994212965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46000.535994212965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46000.535994212965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46000.535994212965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46000.535994212965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46000.535994212965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46000.535994212965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46000.535994212965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46000.535994212965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46000.535994212965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46000.535994212965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46000.535994212965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46000.535994212965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46000.535994212965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46000.535994212965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46000.535994212965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46000.535994212965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46000.535994212965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46000.535994212965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46000.535994212965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46000.535994212965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46000.535994212965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46000.535994212965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46000.535994212965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46000.535994212965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46000.535994212965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46000.535994212965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46000.535994212965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46000.535994212965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46000.535994212965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46000.535994212965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46000.535994212965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46000.535994212965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46000.535994212965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46000.535994212965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46000.535994212965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46000.535994212965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108.703934027777</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74.34711689814867</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51.874883101852902</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19.162695601851738</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3.4285057870365563</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153"/>
      <c r="E7" s="37"/>
      <c r="F7" s="38"/>
      <c r="G7" s="131">
        <f ca="1">IFERROR(NOW()-F7,"")</f>
        <v>46000.535993981481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46000.535993981481</v>
      </c>
      <c r="H8" s="38"/>
      <c r="I8" s="37" t="str">
        <f>IFERROR(VLOOKUP(D8,DB!A:F,6,0),"")</f>
        <v/>
      </c>
      <c r="J8" s="37" t="str">
        <f>IFERROR(VLOOKUP(D8,DB!A:G,7,0),"")</f>
        <v/>
      </c>
      <c r="K8" s="37"/>
      <c r="L8" s="37" t="str">
        <f>IFERROR(VLOOKUP(D8,DB!A:I,9,0),"")</f>
        <v/>
      </c>
    </row>
    <row r="9" spans="1:13" ht="15.75">
      <c r="A9" s="37"/>
      <c r="B9" s="37" t="str">
        <f>IFERROR(VLOOKUP(D9,DB!A:K,11,0),"")</f>
        <v>R5</v>
      </c>
      <c r="C9" s="37"/>
      <c r="D9" s="158" t="s">
        <v>34275</v>
      </c>
      <c r="E9" s="37"/>
      <c r="F9" s="38"/>
      <c r="G9" s="131">
        <f ca="1">IFERROR(NOW()-F9,"")</f>
        <v>46000.535993981481</v>
      </c>
      <c r="H9" s="38"/>
      <c r="I9" s="37" t="str">
        <f>IFERROR(VLOOKUP(D9,DB!A:F,6,0),"")</f>
        <v>SCECO</v>
      </c>
      <c r="J9" s="37" t="str">
        <f>IFERROR(VLOOKUP(D9,DB!A:G,7,0),"")</f>
        <v>Weak</v>
      </c>
      <c r="K9" s="37"/>
      <c r="L9" s="37" t="str">
        <f>IFERROR(VLOOKUP(D9,DB!A:I,9,0),"")</f>
        <v>Latis</v>
      </c>
    </row>
    <row r="10" spans="1:13">
      <c r="A10" s="37"/>
      <c r="B10" s="37" t="str">
        <f>IFERROR(VLOOKUP(D10,DB!A:K,11,0),"")</f>
        <v/>
      </c>
      <c r="C10" s="37"/>
      <c r="D10" s="37"/>
      <c r="E10" s="37"/>
      <c r="F10" s="38"/>
      <c r="G10" s="131">
        <f ca="1">IFERROR(NOW()-F10,"")</f>
        <v>46000.535994212965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46000.535994212965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46000.535994212965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46000.535994212965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46000.535994212965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46000.535994212965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46000.535994212965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46000.535994212965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46000.535994212965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46000.535994212965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46000.535994212965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46000.535994212965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46000.535994212965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46000.535994212965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46000.535994212965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46000.535994212965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46000.535994212965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46000.535994212965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46000.535994212965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46000.535994212965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46000.535994212965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46000.535994212965</v>
      </c>
      <c r="H31" s="38"/>
      <c r="I31" s="37" t="str">
        <f>IFERROR(VLOOKUP(D31,DB!A:F,6,0),"")</f>
        <v/>
      </c>
      <c r="J31" s="37" t="str">
        <f>IFERROR(VLOOKUP(D31,DB!A:G,7,0),"")</f>
        <v/>
      </c>
      <c r="K31" s="37"/>
      <c r="L31" s="37" t="str">
        <f>IFERROR(VLOOKUP(D31,DB!A:I,9,0),"")</f>
        <v/>
      </c>
    </row>
    <row r="32" spans="1:12">
      <c r="A32" s="37" t="s">
        <v>39140</v>
      </c>
      <c r="B32" s="37" t="str">
        <f>IFERROR(VLOOKUP(D32,DB!A:K,11,0),"")</f>
        <v>R5</v>
      </c>
      <c r="C32" s="37">
        <v>1</v>
      </c>
      <c r="D32" s="37" t="s">
        <v>38187</v>
      </c>
      <c r="E32" s="37" t="s">
        <v>39106</v>
      </c>
      <c r="F32" s="38">
        <v>46000.087430555555</v>
      </c>
      <c r="G32" s="131">
        <f ca="1">IFERROR(NOW()-F32,"")</f>
        <v>0.44856342592538567</v>
      </c>
      <c r="H32" s="38">
        <v>46000.164756944447</v>
      </c>
      <c r="I32" s="37" t="str">
        <f>IFERROR(VLOOKUP(D32,DB!A:F,6,0),"")</f>
        <v>SCECO</v>
      </c>
      <c r="J32" s="37" t="str">
        <f>IFERROR(VLOOKUP(D32,DB!A:G,7,0),"")</f>
        <v>Haj Removal</v>
      </c>
      <c r="K32" s="37" t="s">
        <v>39141</v>
      </c>
      <c r="L32" s="37" t="str">
        <f>IFERROR(VLOOKUP(D32,DB!A:I,9,0),"")</f>
        <v>Latis</v>
      </c>
    </row>
    <row r="33" spans="1:12">
      <c r="A33" s="37"/>
      <c r="B33" s="37" t="str">
        <f>IFERROR(VLOOKUP(D33,DB!A:K,11,0),"")</f>
        <v/>
      </c>
      <c r="C33" s="37"/>
      <c r="D33" s="37"/>
      <c r="E33" s="37"/>
      <c r="F33" s="38"/>
      <c r="G33" s="131">
        <f ca="1">IFERROR(NOW()-F33,"")</f>
        <v>46000.535994212965</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46000.535994212965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46000.535994212965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46000.535994212965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46000.535994212965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46000.535994212965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46000.535994212965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46000.535994212965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46000.535994212965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46000.535994212965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46000.535994212965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46000.535994212965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46000.535994212965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46000.535994212965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46000.535994212965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46000.535994212965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46000.535994212965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46000.535994212965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46000.535994212965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46000.535994212965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46000.535994212965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46000.535994212965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46000.535994212965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46000.535994212965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46000.535994212965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46000.535994212965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46000.535994212965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46000.535994212965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46000.535994212965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46000.535994212965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46000.535994212965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46000.535994212965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46000.535994212965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46000.535994212965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46000.535994212965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46000.535994212965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46000.535994212965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46000.535994212965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46000.535994212965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46000.535994212965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46000.535994212965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46000.535994212965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46000.535994212965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46000.535994212965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46000.535994212965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46000.535994212965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46000.535994212965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46000.535994212965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46000.535994212965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46000.535994212965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46000.535994212965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46000.535994212965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46000.535994212965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46000.535994212965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46000.535994212965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46000.535994212965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46000.535994212965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46000.535994212965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46000.535994212965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46000.535994212965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46000.535994212965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46000.535994212965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46000.535994212965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46000.535994212965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46000.535994212965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46000.535994212965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46000.535994212965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46000.535994212965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46000.535994212965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46000.535994212965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46000.535994212965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46000.535994212965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46000.535994212965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46000.535994212965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46000.535994212965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46000.535994212965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46000.535994212965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46000.535994212965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46000.535994212965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46000.535994212965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46000.535994212965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46000.535994212965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46000.535994212965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46000.535994212965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46000.535994212965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46000.535994212965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46000.535994212965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46000.535994212965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46000.535994212965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46000.535994212965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46000.535994212965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46000.535994212965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46000.535994212965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46000.535994212965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46000.535994212965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46000.535994212965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46000.535994212965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46000.535994212965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46000.535994212965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46000.535994212965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46000.535994212965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46000.535994212965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46000.535994212965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46000.535994212965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46000.535994212965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46000.535994212965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46000.535994212965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46000.535994212965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46000.535994212965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46000.535994212965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46000.535994212965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46000.535994212965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46000.535994212965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46000.535994212965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46000.535994212965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46000.535994212965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46000.535994212965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46000.535994212965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46000.535994212965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46000.535994212965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46000.535994212965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46000.535994212965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46000.535994212965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46000.535994212965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46000.535994212965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46000.535994212965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46000.535994212965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46000.535994212965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46000.535994212965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46000.535994212965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46000.535994212965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46000.535994212965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46000.535994212965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46000.535994212965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46000.535994212965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46000.535994212965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46000.535994212965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46000.535994212965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46000.535994212965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46000.535994212965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46000.535994212965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46000.535994212965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46000.535994212965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46000.535994212965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46000.535994212965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46000.535994212965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46000.535994212965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46000.535994212965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46000.535994212965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46000.535994212965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46000.535994212965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46000.535994212965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46000.535994212965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46000.535994212965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46000.535994212965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46000.535994212965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46000.535994212965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46000.535994212965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46000.535994212965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46000.535994212965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46000.535994212965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46000.535994212965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46000.535994212965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46000.535994212965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46000.535994212965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46000.535994212965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46000.535994212965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46000.535994212965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46000.535994212965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46000.535994212965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46000.535994212965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46000.535994212965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46000.535994212965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46000.535994212965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46000.535994212965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46000.535994212965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46000.535994212965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46000.535994212965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46000.535994212965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46000.535994212965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46000.535994212965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46000.535994212965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46000.535994212965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46000.535994212965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46000.535994212965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46000.535994212965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46000.535994212965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46000.535994212965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46000.535994212965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46000.535994212965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46000.535994212965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46000.535994212965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46000.535994212965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46000.535994212965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46000.535994212965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46000.535994212965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46000.535994212965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46000.535994212965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46000.535994212965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46000.535994212965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46000.535994212965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46000.535994212965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46000.535994212965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46000.535994212965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46000.535994212965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46000.535994212965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46000.535994212965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46000.535994212965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46000.535994212965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46000.535994212965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46000.535994212965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46000.535994212965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46000.535994212965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46000.535994212965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46000.535994212965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46000.535994212965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46000.535994212965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46000.535994212965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46000.535994212965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46000.535994212965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46000.535994212965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46000.535994212965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46000.535994212965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46000.535994212965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46000.535994212965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46000.535994212965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46000.535994212965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46000.535994212965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46000.535994212965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46000.535994212965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46000.535994212965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46000.535994212965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46000.535994212965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46000.535994212965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46000.535994212965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46000.535994212965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46000.535994212965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46000.535994212965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46000.535994212965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46000.535994212965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46000.535994212965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46000.535994212965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46000.535994212965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46000.535994212965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46000.535994212965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46000.535994212965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46000.535994212965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46000.535994212965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46000.535994212965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46000.535994212965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46000.535994212965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46000.535994212965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46000.535994212965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46000.535994212965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46000.535994212965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46000.535994212965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46000.535994212965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46000.535994212965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46000.535994212965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46000.535994212965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46000.535994212965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46000.535994212965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46000.535994212965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46000.535994212965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46000.535994212965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46000.535994212965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46000.535994212965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46000.535994212965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46000.535994212965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46000.535994212965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46000.535994212965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46000.535994212965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46000.535994212965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46000.535994212965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46000.535994212965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46000.535994212965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46000.535994212965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46000.535994212965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46000.535994212965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46000.535994212965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46000.535994212965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46000.535994212965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46000.535994212965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46000.535994212965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46000.535994212965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46000.535994212965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46000.535994212965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46000.535994212965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46000.535994212965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46000.535994212965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46000.535994212965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46000.535994212965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46000.535994212965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46000.535994212965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46000.535994212965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46000.535994212965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46000.535994212965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46000.535994212965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46000.535994212965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46000.535994212965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46000.535994212965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46000.535994212965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46000.535994212965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46000.535994212965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46000.535994212965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46000.535994212965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46000.535994212965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46000.535994212965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46000.535994212965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46000.535994212965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46000.535994212965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46000.535994212965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46000.535994212965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46000.535994212965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46000.535994212965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46000.535994212965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46000.535994212965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46000.535994212965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46000.535994212965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46000.535994212965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46000.535994212965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46000.535994212965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46000.535994212965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46000.535994212965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46000.535994212965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46000.535994212965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46000.535994212965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46000.535994212965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46000.535994212965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46000.535994212965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46000.535994212965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46000.535994212965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46000.535994212965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46000.535994212965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46000.535994212965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46000.535994212965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46000.535994212965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46000.535994212965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46000.535994212965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46000.535994212965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46000.535994212965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46000.535994212965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46000.535994212965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46000.535994212965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46000.535994212965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46000.535994212965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46000.535994212965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46000.535994212965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46000.535994212965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46000.535994212965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46000.535994212965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46000.535994212965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46000.535994212965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46000.535994212965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46000.535994212965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46000.535994212965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46000.535994212965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46000.535994212965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46000.535994212965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46000.535994212965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46000.535994212965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46000.535994212965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46000.535994212965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46000.535994212965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46000.535994212965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46000.535994212965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46000.535994212965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46000.535994212965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46000.535994212965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46000.535994212965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46000.535994212965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46000.535994212965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46000.535994212965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46000.535994212965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46000.535994212965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46000.535994212965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46000.535994212965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46000.535994212965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46000.535994212965</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46000.535994212965</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