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2" documentId="120_S{2AC9BD13-BADA-5192-A53E-5A8FF88502F6}" xr6:coauthVersionLast="47" xr6:coauthVersionMax="47" xr10:uidLastSave="{AB7D2DB6-C1D0-44BB-9320-D4CBB44AF56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<sst xmlns="http://schemas.openxmlformats.org/spreadsheetml/2006/main" count="180291" uniqueCount="39127">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</sst>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307.33127141204022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0.2238408564880956</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45970.279697337966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45970.279697337966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45970.279697337966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45970.279697337966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45970.279697337966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45970.279697337966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45970.279697337966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45970.279697337966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45970.279697337966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45970.279697337966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45970.279697337966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45970.279697337966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45970.279697337966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45970.279697337966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45970.279697337966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45970.279697337966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45970.279697337966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45970.279697337966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45970.279697337966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45970.279697337966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45970.279697337966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45970.279697337966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45970.279697337966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45970.279697337966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45970.279697337966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45970.279697337966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45970.279697337966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45970.279697337966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45970.279697337966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45970.279697337966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45970.279697337966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45970.279697337966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45970.279697337966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45970.279697337966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45970.279697337966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45970.279697337966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45970.279697337966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45970.279697337966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45970.279697337966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45970.279697337966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45970.279697337966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45970.279697337966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45970.279697337966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45970.279697337966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45970.279697337966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45970.279697337966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45970.279697337966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45970.279697337966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45970.279697337966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45970.279697337966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45970.279697337966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45970.279697337966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45970.279697337966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45970.279697337966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45970.279697337966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45970.279697337966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45970.279697337966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45970.279697337966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45970.279697337966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45970.279697337966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45970.279697337966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45970.279697337966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45970.279697337966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45970.279697337966</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45970.279697337966</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145.27985937500489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4</v>
      </c>
      <c r="D4" s="18" t="s">
        <v>22659</v>
      </c>
      <c r="E4" s="103" t="s">
        <v>39102</v>
      </c>
      <c r="F4" s="104">
        <v>45970.273009259261</v>
      </c>
      <c r="G4" s="105">
        <f t="shared" ca="1" si="0"/>
        <v>6.6880787053378299E-3</v>
      </c>
      <c r="H4" s="104">
        <v>45970.259120370371</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45970.279697337966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45970.279697337966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45970.279697337966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45970.279697337966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45970.279697337966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45970.279697337966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45970.279697337966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45970.279697337966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45970.279697337966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45970.279697337966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45970.279697337966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45970.279697337966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45970.279697337966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45970.279697337966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45970.279697337966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45970.279697337966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45970.279697337966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45970.279697337966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45970.279697337966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45970.279697337966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45970.279697337966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45970.279697337966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45970.279697337966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45970.279697337966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45970.279697337966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45970.279697337966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45970.279697337966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45970.279697337966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45970.279697337966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45970.279697337966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45970.279697337966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45970.279697337966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45970.279697337966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45970.279697337966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45970.279697337966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45970.279697337966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45970.279697337966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45970.279697337966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45970.279697337966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45970.279697337966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45970.279697337966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45970.279697337966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45970.279697337966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45970.279697337966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45970.279697337966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45970.279697337966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45970.279697337966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45970.279697337966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45970.279697337966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45970.279697337966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45970.279697337966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45970.279697337966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45970.279697337966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45970.279697337966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45970.279697337966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45970.279697337966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45970.279697337966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45970.279697337966</v>
      </c>
      <c r="H3" s="22" t="s">
        <v>39109</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45970.279697337966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45970.279697337966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45970.279697337966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45970.279697337966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45970.279697337966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45970.279697337966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45970.279697337966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45970.279697337966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45970.279697337966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45970.279697337966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45970.279697337966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45970.279697337966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45970.279697337966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45970.279697337966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45970.279697337966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45970.279697337966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45970.279697337966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45970.279697337966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45970.279697337966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45970.279697337966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45970.279697337966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45970.279697337966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45970.279697337966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45970.279697337966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45970.279697337966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45970.279697337966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45970.279697337966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45970.279697337966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45970.279697337966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45970.279697337966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45970.279697337966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45970.279697337966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45970.279697337966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45970.279697337966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45970.279697337966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45970.279697337966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45970.279697337966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45970.279697337966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45970.279697337966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45970.279697337966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45970.279697337966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45970.279697337966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45970.279697337966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45970.279697337966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45970.279697337966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45970.279697337966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45970.279697337966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45970.279697337966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45970.279697337966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45970.279697337966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45970.279697337966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45970.279697337966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45970.279697337966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45970.279697337966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45970.279697337966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45970.279697337966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45970.279697337966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45970.279697337966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45970.279697337966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45970.279697337966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45970.279697337966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45970.279697337966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45970.279697337966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45970.279697337966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45970.279697337966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45970.279697337966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45970.279697337966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45970.279697337966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45970.279697337966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45970.279697337966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45970.279697337966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45970.279697337966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45970.279697337966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45970.279697337966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45970.279697337966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45970.279697337966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45970.279697337966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45970.279697337966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45970.279697337966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45970.279697337966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45970.279697337966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45970.279697337966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45970.279697337966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45970.279697337966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45970.279697337966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45970.279697337966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45970.279697337966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45970.279697337966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45970.279697337966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45970.279697337966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45970.279697337966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45970.279697337966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45970.279697337966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45970.279697337966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45970.279697337966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45970.279697337966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45970.279697337966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45970.279697337966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45970.279697337966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45970.279697337966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45970.279697337966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45970.279697337966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45970.279697337966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45970.279697337966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45970.279697337966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45970.279697337966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45970.279697337966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45970.279697337966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45970.279697337966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45970.279697337966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45970.279697337966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45970.279697337966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45970.279697337966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45970.279697337966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45970.279697337966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45970.279697337966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45970.279697337966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45970.279697337966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45970.279697337966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45970.279697337966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45970.279697337966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45970.279697337966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45970.279697337966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45970.279697337966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45970.279697337966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45970.279697337966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45970.279697337966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45970.279697337966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45970.279697337966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45970.279697337966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45970.279697337966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45970.279697337966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45970.279697337966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45970.279697337966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45970.279697337966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45970.279697337966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45970.279697337966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45970.279697337966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45970.279697337966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45970.279697337966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45970.279697337966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45970.279697337966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45970.279697337966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45970.279697337966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45970.279697337966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45970.279697337966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45970.279697337966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45970.279697337966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45970.279697337966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45970.279697337966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45970.279697337966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45970.279697337966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45970.279697337966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45970.279697337966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45970.279697337966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45970.279697337966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45970.279697337966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45970.279697337966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45970.279697337966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45970.279697337966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45970.279697337966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45970.279697337966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45970.279697337966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45970.279697337966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45970.279697337966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45970.279697337966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45970.279697337966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45970.279697337966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45970.279697337966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45970.279697337966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45970.279697337966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45970.279697337966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45970.279697337966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45970.279697337966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45970.279697337966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45970.279697337966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45970.279697337966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45970.279697337966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45970.279697337966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45970.279697337966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45970.279697337966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45970.279697337966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45970.279697337966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45970.279697337966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45970.279697337966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45970.279697337966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45970.279697337966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45970.279697337966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45970.279697337966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45970.279697337966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45970.279697337966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45970.279697337966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45970.279697337966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45970.279697337966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45970.279697337966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45970.279697337966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45970.279697337966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45970.279697337966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45970.279697337966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45970.279697337966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45970.279697337966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45970.279697337966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45970.279697337966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45970.279697337966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45970.279697337966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45970.279697337966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45970.279697337966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45970.279697337966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45970.279697337966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45970.279697337966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45970.279697337966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45970.279697337966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45970.279697337966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45970.279697337966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45970.279697337966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45970.279697337966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45970.279697337966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45970.279697337966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45970.279697337966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45970.279697337966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45970.279697337966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45970.279697337966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45970.279697337966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45970.279697337966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45970.279697337966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45970.279697337966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45970.279697337966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45970.279697337966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45970.279697337966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45970.279697337966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45970.279697337966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45970.279697337966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45970.279697337966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45970.279697337966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45970.279697337966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45970.279697337966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45970.279697337966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45970.279697337966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45970.279697337966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45970.279697337966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45970.279697337966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45970.279697337966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45970.279697337966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45970.279697337966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45970.279697337966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45970.279697337966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45970.279697337966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45970.279697337966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45970.279697337966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45970.279697337966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45970.279697337966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45970.279697337966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45970.279697337966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45970.279697337966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45970.279697337966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45970.279697337966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45970.279697337966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45970.279697337966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45970.279697337966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45970.279697337966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45970.279697337966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45970.279697337966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45970.279697337966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45970.279697337966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45970.279697337966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45970.279697337966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45970.279697337966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45970.279697337966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45970.279697337966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45970.279697337966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45970.279697337966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45970.279697337966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45970.279697337966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45970.279697337966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45970.279697337966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45970.279697337966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45970.279697337966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45970.279697337966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45970.279697337966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45970.279697337966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45970.279697337966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45970.279697337966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45970.279697337966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45970.279697337966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45970.279697337966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45970.279697337966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45970.279697337966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45970.279697337966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45970.279697337966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45970.279697337966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45970.279697337966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45970.279697337966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45970.279697337966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45970.279697337966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45970.279697337966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45970.279697337966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45970.279697337966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45970.279697337966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45970.279697337966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45970.279697337966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45970.279697337966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45970.279697337966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45970.279697337966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45970.279697337966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45970.279697337966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45970.279697337966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45970.279697337966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45970.279697337966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45970.279697337966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45970.279697337966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45970.279697337966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45970.279697337966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45970.279697337966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45970.279697337966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45970.279697337966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45970.279697337966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45970.279697337966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45970.279697337966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45970.279697337966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45970.279697337966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45970.279697337966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45970.279697337966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45970.279697337966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45970.279697337966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45970.279697337966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45970.279697337966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45970.279697337966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45970.279697337966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45970.279697337966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45970.279697337966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45970.279697337966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45970.279697337966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45970.279697337966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45970.279697337966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45970.279697337966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45970.279697337966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45970.279697337966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45970.279697337966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45970.279697337966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45970.279697337966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45970.279697337966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45970.279697337966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45970.279697337966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45970.279697337966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45970.279697337966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45970.279697337966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45970.279697337966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45970.279697337966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45970.279697337966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45970.279697337966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45970.279697337966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45970.279697337966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45970.279697337966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45970.279697337966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45970.279697337966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45970.279697337966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45970.279697337966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45970.279697337966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45970.279697337966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45970.279697337966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45970.279697337966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45970.279697337966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45970.279697337966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45970.279697337966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45970.279697337966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45970.279697337966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45970.279697337966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45970.279697337966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45970.279697337966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45970.279697337966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45970.279697337966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45970.279697337966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45970.279697337966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45970.279697337966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45970.279697337966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45970.279697337966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45970.279697337966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45970.279697337966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45970.279697337966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45970.279697337966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45970.279697337966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45970.279697337966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45970.279697337966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45970.279697337966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45970.279697337966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45970.279697337966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45970.279697337966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45970.279697337966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45970.279697337966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45970.279697337966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45970.279697337966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45970.279697337966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45970.279697337966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45970.279697337966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45970.279697337966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45970.279697337966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45970.279697337966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45970.279697337966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45970.279697337966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45970.279697337966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45970.279697337966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45970.279697337966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45970.279697337966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45970.279697337966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45970.279697337966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45970.279697337966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45970.279697337966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45970.279697337966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45970.279697337966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45970.279697337966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45970.279697337966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45970.279697337966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45970.279697337966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45970.279697337966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45970.279697337966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45970.279697337966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45970.279697337966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45970.279697337966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45970.279697337966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45970.279697337966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45970.279697337966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45970.279697337966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45970.279697337966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45970.279697337966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45970.279697337966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45970.279697337966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45970.279697337966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45970.279697337966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45970.279697337966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45970.279697337966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45970.279697337966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45970.279697337966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45970.279697337966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45970.279697337966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45970.279697337966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45970.279697337966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45970.279697337966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45970.279697337966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45970.279697337966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45970.279697337966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45970.279697337966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45970.279697337966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45970.279697337966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45970.279697337966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45970.279697337966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45970.279697337966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45970.279697337966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45970.279697337966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45970.279697337966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45970.279697337966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45970.279697337966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45970.279697337966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45970.279697337966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45970.279697337966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45970.279697337966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45970.279697337966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45970.279697337966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45970.279697337966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45970.279697337966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45970.279697337966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45970.279697337966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45970.279697337966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45970.279697337966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45970.279697337966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45970.279697337966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45970.279697337966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45970.279697337966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45970.279697337966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45970.279697337966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45970.279697337966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45970.279697337966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45970.279697337966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45970.279697337966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45970.279697337966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45970.279697337966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45970.279697337966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45970.279697337966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45970.279697337966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45970.279697337966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45970.279697337966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45970.279697337966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45970.279697337966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45970.279697337966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45970.279697337966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45970.279697337966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45970.279697337966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45970.279697337966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45970.279697337966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45970.279697337966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45970.279697337966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45970.279697337966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45970.279697337966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45970.279697337966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45970.279697337966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45970.279697337966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45970.279697337966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45970.279697337966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45970.279697337966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45970.279697337966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45970.279697337966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45970.279697337966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45970.279697337966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45970.279697337966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45970.279697337966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45970.279697337966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45970.279697337966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45970.279697337966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45970.279697337966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45970.279697337966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45970.279697337966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45970.279697337966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45970.279697337966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45970.279697337966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45970.279697337966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45970.279697337966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45970.279697337966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45970.279697337966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45970.279697337966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45970.279697337966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45970.279697337966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45970.279697337966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45970.279697337966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45970.279697337966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45970.279697337966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45970.279697337966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45970.279697337966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45970.279697337966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45970.279697337966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45970.279697337966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45970.279697337966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45970.279697337966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45970.279697337966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45970.279697337966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45970.279697337966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45970.279697337966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45970.279697337966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45970.279697337966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45970.279697337966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45970.279697337966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45970.279697337966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45970.279697337966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45970.279697337966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45970.279697337966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45970.279697337966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45970.279697337966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45970.279697337966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45970.279697337966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45970.279697337966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45970.279697337966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45970.279697337966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45970.279697337966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45970.279697337966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45970.279697337966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45970.279697337966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45970.279697337966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45970.279697337966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45970.279697337966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45970.279697337966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45970.279697337966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45970.279697337966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45970.279697337966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45970.279697337966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45970.279697337966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45970.279697337966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45970.279697337966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45970.279697337966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45970.279697337966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45970.279697337966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45970.279697337966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45970.279697337966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45970.279697337966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45970.279697337966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45970.279697337966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45970.279697337966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45970.279697337966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45970.279697337966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45970.279697337966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45970.279697337966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45970.279697337966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45970.279697337966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45970.279697337966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45970.279697337966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45970.279697337966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45970.279697337966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45970.279697337966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45970.279697337966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45970.279697337966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45970.279697337966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45970.279697337966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45970.279697337966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45970.279697337966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45970.279697337966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45970.279697337966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45970.279697337966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45970.279697337966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45970.279697337966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45970.279697337966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45970.279697337966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45970.279697337966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45970.279697337966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45970.279697337966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45970.279697337966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45970.279697337966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45970.279697337966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45970.279697337966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45970.279697337966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45970.279697337966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45970.279697337966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45970.279697337966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45970.279697337966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45970.279697337966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45970.279697337966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45970.279697337966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45970.279697337966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45970.279697337966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45970.279697337966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45970.279697337966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45970.279697337966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45970.279697337966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45970.279697337966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45970.279697337966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45970.279697337966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45970.279697337966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45970.279697337966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45970.279697337966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45970.279697337966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45970.279697337966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45970.279697337966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45970.279697337966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45970.279697337966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45970.279697337966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45970.279697337966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45970.279697337966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45970.279697337966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45970.279697337966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45970.279697337966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45970.279697337966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45970.279697337966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45970.279697337966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45970.279697337966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45970.279697337966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45970.279697337966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45970.279697337966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45970.279697337966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45970.279697337966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45970.279697337966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45970.279697337966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45970.279697337966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45970.279697337966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45970.279697337966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45970.279697337966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45970.279697337966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45970.279697337966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45970.279697337966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45970.279697337966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45970.279697337966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45970.279697337966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45970.279697337966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45970.279697337966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45970.279697337966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45970.279697337966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45970.279697337966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45970.279697337966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45970.279697337966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45970.279697337966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45970.279697337966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45970.279697337966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45970.279697337966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45970.279697337966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45970.279697337966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45970.279697337966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45970.279697337966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45970.279697337966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45970.279697337966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45970.279697337966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45970.279697337966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45970.279697337966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45970.279697337966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45970.279697337966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45970.279697337966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45970.279697337966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45970.279697337966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45970.279697337966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45970.279697337966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45970.279697337966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45970.279697337966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45970.279697337966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45970.279697337966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45970.279697337966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45970.279697337966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45970.279697337966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45970.279697337966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45970.279697337966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45970.279697337966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45970.279697337966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45970.279697337966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45970.279697337966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45970.279697337966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45970.279697337966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45970.279697337966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45970.279697337966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45970.279697337966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45970.279697337966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45970.279697337966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45970.279697337966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45970.279697337966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45970.279697337966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45970.279697337966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45970.279697337966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45970.279697337966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45970.279697337966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45970.279697337966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45970.279697337966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45970.279697337966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45970.279697337966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45970.279697337966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45970.279697337966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45970.279697337966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45970.279697337966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45970.279697337966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45970.279697337966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45970.279697337966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45970.279697337966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45970.279697337966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45970.279697337966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45970.279697337966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45970.279697337966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45970.279697337966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45970.279697337966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45970.279697337966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45970.279697337966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45970.279697337966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45970.279697337966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45970.279697337966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45970.279697337966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45970.279697337966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45970.279697337966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45970.279697337966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45970.279697337966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45970.279697337966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45970.279697337966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45970.279697337966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45970.279697337966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45970.279697337966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45970.279697337966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45970.279697337966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45970.279697337966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45970.279697337966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45970.279697337966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45970.279697337966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45970.279697337966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45970.279697337966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45970.279697337966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45970.279697337966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45970.279697337966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45970.279697337966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45970.279697337966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45970.279697337966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45970.279697337966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45970.279697337966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45970.279697337966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45970.279697337966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45970.279697337966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45970.279697337966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45970.279697337966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45970.279697337966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45970.279697337966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45970.279697337966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45970.279697337966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45970.279697337966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45970.279697337966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45970.279697337966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45970.279697337966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45970.279697337966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45970.279697337966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45970.279697337966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45970.279697337966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45970.279697337966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45970.279697337966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45970.279697337966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45970.279697337966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45970.279697337966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45970.279697337966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45970.279697337966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45970.279697337966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45970.279697337966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45970.279697337966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45970.279697337966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45970.279697337966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45970.279697337966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45970.279697337966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45970.279697337966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45970.279697337966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45970.279697337966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45970.279697337966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45970.279697337966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45970.279697337966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45970.279697337966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45970.279697337966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45970.279697337966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45970.279697337966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45970.279697337966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45970.279697337966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45970.279697337966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45970.279697337966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45970.279697337966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45970.279697337966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45970.279697337966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45970.279697337966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45970.279697337966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45970.279697337966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45970.279697337966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45970.279697337966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45970.279697337966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45970.279697337966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45970.279697337966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45970.279697337966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45970.279697337966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45970.279697337966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45970.279697337966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45970.279697337966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45970.279697337966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45970.279697337966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45970.279697337966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45970.279697337966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45970.279697337966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45970.279697337966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45970.279697337966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45970.279697337966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45970.279697337966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45970.279697337966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45970.279697337966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45970.279697337966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45970.279697337966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45970.279697337966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45970.279697337966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45970.279697337966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45970.279697337966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45970.279697337966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45970.279697337966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45970.279697337966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45970.279697337966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45970.279697337966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45970.279697337966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45970.279697337966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45970.279697337966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45970.279697337966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45970.279697337966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45970.279697337966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45970.279697337966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45970.279697337966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45970.279697337966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45970.279697337966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45970.279697337966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45970.279697337966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45970.279697337966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45970.279697337966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45970.279697337966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45970.279697337966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45970.279697337966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45970.279697337966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45970.279697337966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45970.279697337966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45970.279697337966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45970.279697337966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45970.279697337966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45970.279697337966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45970.279697337966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45970.279697337966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45970.279697337966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45970.279697337966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45970.279697337966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45970.279697337966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45970.279697337966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45970.279697337966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45970.279697337966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45970.279697337966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45970.279697337966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45970.279697337966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45970.279697337966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45970.279697337966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45970.279697337966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45970.279697337966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45970.279697337966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45970.279697337966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45970.279697337966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45970.279697337966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45970.279697337966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45970.279697337966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45970.279697337966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45970.279697337966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45970.279697337966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45970.279697337966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45970.279697337966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45970.279697337966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45970.279697337966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45970.279697337966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45970.279697337966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45970.279697337966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45970.279697337966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45970.279697337966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45970.279697337966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45970.279697337966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45970.279697337966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45970.279697337966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45970.279697337966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45970.279697337966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45970.279697337966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45970.279697337966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45970.279697337966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45970.279697337966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45970.279697337966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45970.279697337966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45970.279697337966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45970.279697337966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45970.279697337966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45970.279697337966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45970.279697337966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45970.279697337966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45970.279697337966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45970.279697337966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45970.279697337966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45970.279697337966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45970.279697337966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45970.279697337966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45970.279697337966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45970.279697337966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45970.279697337966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45970.279697337966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45970.279697337966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45970.279697337966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45970.279697337966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45970.279697337966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45970.279697337966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45970.279697337966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45970.279697337966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45970.279697337966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45970.279697337966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45970.279697337966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45970.279697337966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45970.279697337966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45970.279697337966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45970.279697337966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45970.279697337966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45970.279697337966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45970.279697337966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45970.279697337966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45970.279697337966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45970.279697337966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45970.279697337966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45970.279697337966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45970.279697337966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45970.279697337966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45970.279697337966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45970.279697337966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45970.279697337966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45970.279697337966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45970.279697337966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45970.279697337966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45970.279697337966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45970.279697337966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45970.279697337966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45970.279697337966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45970.279697337966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45970.279697337966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45970.279697337966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45970.279697337966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45970.279697337966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45970.279697337966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45970.279697337966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45970.279697337966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45970.279697337966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45970.279697337966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45970.279697337966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45970.279697337966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45970.279697337966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45970.279697337966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45970.279697337966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45970.279697337966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45970.279697337966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45970.279697337966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45970.279697337966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45970.279697337966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45970.279697337966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45970.279697337966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45970.279697337966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45970.279697337966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45970.279697337966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45970.279697337966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45970.279697337966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45970.279697337966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45970.279697337966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45970.279697337966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45970.279697337966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45970.279697337966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45970.279697337966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45970.279697337966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45970.279697337966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45970.279697337966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45970.279697337966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45970.279697337966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45970.279697337966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45970.279697337966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45970.279697337966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45970.279697337966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45970.279697337966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45970.279697337966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45970.279697337966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45970.279697337966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45970.279697337966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45970.279697337966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45970.279697337966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45970.279697337966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45970.279697337966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45970.279697337966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45970.279697337966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45970.279697337966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45970.279697337966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45970.279697337966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45970.279697337966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45970.279697337966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45970.279697337966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45970.279697337966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45970.279697337966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45970.279697337966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45970.279697337966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45970.279697337966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45970.279697337966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45970.279697337966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45970.279697337966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45970.279697337966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45970.279697337966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45970.279697337966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45970.279697337966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45970.279697337966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45970.279697337966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45970.279697337966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45970.279697337966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45970.279697337966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45970.279697337966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45970.279697337966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45970.279697337966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45970.279697337966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45970.279697337966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45970.279697337966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45970.279697337966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45970.279697337966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45970.279697337966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45970.279697337966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45970.279697337966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45970.279697337966</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3" ca="1" si="0">IFERROR(NOW()-F2,"")</f>
        <v>266.79897974537016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35205</v>
      </c>
      <c r="E3" s="95" t="s">
        <v>39021</v>
      </c>
      <c r="F3" s="96">
        <v>45970.129861111112</v>
      </c>
      <c r="G3" s="136">
        <f t="shared" ca="1" si="0"/>
        <v>0.14983622685394948</v>
      </c>
      <c r="H3" s="96">
        <v>45969.846932870372</v>
      </c>
      <c r="I3" s="135" t="str">
        <f>IFERROR(VLOOKUP(D3,DB!A:F,6,0),"")</f>
        <v>Generator-SG</v>
      </c>
      <c r="J3" s="135" t="str">
        <f>IFERROR(VLOOKUP(D3,DB!A:G,7,0),"")</f>
        <v>Dead</v>
      </c>
      <c r="K3" s="98" t="s">
        <v>39113</v>
      </c>
      <c r="L3" s="92" t="str">
        <f>IFERROR(VLOOKUP(D3,DB!A:I,9,0),"")</f>
        <v>Latis</v>
      </c>
    </row>
    <row r="4" spans="1:16" ht="15" customHeight="1">
      <c r="A4" s="135" t="s">
        <v>39114</v>
      </c>
      <c r="B4" s="135" t="str">
        <f>IFERROR(VLOOKUP(D4,DB!A:K,11,0),"")</f>
        <v>R4</v>
      </c>
      <c r="C4" s="94">
        <v>2</v>
      </c>
      <c r="D4" s="92" t="s">
        <v>39115</v>
      </c>
      <c r="E4" s="95" t="s">
        <v>39021</v>
      </c>
      <c r="F4" s="96">
        <v>45970.011805555558</v>
      </c>
      <c r="G4" s="136">
        <f t="shared" ca="1" si="0"/>
        <v>0.2678917824086966</v>
      </c>
      <c r="H4" s="96">
        <v>45969.976643518516</v>
      </c>
      <c r="I4" s="135" t="str">
        <f>IFERROR(VLOOKUP(D4,DB!A:F,6,0),"")</f>
        <v>Generator-SG</v>
      </c>
      <c r="J4" s="135" t="str">
        <f>IFERROR(VLOOKUP(D4,DB!A:G,7,0),"")</f>
        <v>Good</v>
      </c>
      <c r="K4" s="98" t="s">
        <v>39113</v>
      </c>
      <c r="L4" s="92" t="str">
        <f>IFERROR(VLOOKUP(D4,DB!A:I,9,0),"")</f>
        <v>Latis</v>
      </c>
    </row>
    <row r="5" spans="1:16" ht="15" customHeight="1">
      <c r="A5" s="135" t="s">
        <v>39116</v>
      </c>
      <c r="B5" s="135" t="str">
        <f>IFERROR(VLOOKUP(D5,DB!A:K,11,0),"")</f>
        <v>R4</v>
      </c>
      <c r="C5" s="94">
        <v>4</v>
      </c>
      <c r="D5" s="92" t="s">
        <v>35150</v>
      </c>
      <c r="E5" s="95" t="s">
        <v>39021</v>
      </c>
      <c r="F5" s="96">
        <v>45970.05</v>
      </c>
      <c r="G5" s="136">
        <f t="shared" ca="1" si="0"/>
        <v>0.22969733796344372</v>
      </c>
      <c r="H5" s="96">
        <v>45970.066770833335</v>
      </c>
      <c r="I5" s="135" t="str">
        <f>IFERROR(VLOOKUP(D5,DB!A:F,6,0),"")</f>
        <v>Generator-DG</v>
      </c>
      <c r="J5" s="135" t="str">
        <f>IFERROR(VLOOKUP(D5,DB!A:G,7,0),"")</f>
        <v>Good</v>
      </c>
      <c r="K5" s="98" t="s">
        <v>39113</v>
      </c>
      <c r="L5" s="92" t="str">
        <f>IFERROR(VLOOKUP(D5,DB!A:I,9,0),"")</f>
        <v>Latis</v>
      </c>
    </row>
    <row r="6" spans="1:16" ht="15" customHeight="1">
      <c r="A6" s="135" t="s">
        <v>39117</v>
      </c>
      <c r="B6" s="135" t="str">
        <f>IFERROR(VLOOKUP(D6,DB!A:K,11,0),"")</f>
        <v>R4</v>
      </c>
      <c r="C6" s="94">
        <v>1</v>
      </c>
      <c r="D6" s="92" t="s">
        <v>36222</v>
      </c>
      <c r="E6" s="95" t="s">
        <v>39021</v>
      </c>
      <c r="F6" s="96">
        <v>45970.239583333336</v>
      </c>
      <c r="G6" s="136">
        <f t="shared" ca="1" si="0"/>
        <v>4.0114004630595446E-2</v>
      </c>
      <c r="H6" s="96">
        <v>45970.233518518522</v>
      </c>
      <c r="I6" s="135" t="str">
        <f>IFERROR(VLOOKUP(D6,DB!A:F,6,0),"")</f>
        <v>Generator-SG</v>
      </c>
      <c r="J6" s="135" t="str">
        <f>IFERROR(VLOOKUP(D6,DB!A:G,7,0),"")</f>
        <v>Vandalized</v>
      </c>
      <c r="K6" s="98" t="s">
        <v>39118</v>
      </c>
      <c r="L6" s="92" t="str">
        <f>IFERROR(VLOOKUP(D6,DB!A:I,9,0),"")</f>
        <v>Latis</v>
      </c>
    </row>
    <row r="7" spans="1:16" ht="15" customHeight="1">
      <c r="A7" s="135"/>
      <c r="B7" s="135" t="str">
        <f>IFERROR(VLOOKUP(D7,DB!A:K,11,0),"")</f>
        <v/>
      </c>
      <c r="C7" s="94"/>
      <c r="D7" s="92"/>
      <c r="E7" s="95"/>
      <c r="F7" s="96"/>
      <c r="G7" s="136">
        <f t="shared" ca="1" si="0"/>
        <v>45970.279697337966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45970.279697337966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45970.279697337966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45970.279697337966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45970.279697337966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45970.279697337966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45970.279697337966</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45970.279697337966</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45970.279697337966</v>
      </c>
      <c r="H15" s="96"/>
      <c r="I15" s="135"/>
      <c r="J15" s="135"/>
      <c r="K15" s="98"/>
      <c r="L15" s="92"/>
    </row>
    <row r="16" spans="1:16" ht="15" customHeight="1">
      <c r="A16" s="135"/>
      <c r="B16" s="135"/>
      <c r="C16" s="94"/>
      <c r="D16" s="92"/>
      <c r="E16" s="95"/>
      <c r="F16" s="96"/>
      <c r="G16" s="136">
        <f t="shared" ca="1" si="1"/>
        <v>45970.279697337966</v>
      </c>
      <c r="H16" s="96"/>
      <c r="I16" s="135"/>
      <c r="J16" s="135"/>
      <c r="K16" s="98"/>
      <c r="L16" s="92"/>
    </row>
    <row r="17" spans="1:12" ht="15" customHeight="1">
      <c r="A17" s="135"/>
      <c r="B17" s="135" t="str">
        <f>IFERROR(VLOOKUP(D17,DB!A:K,11,0),"")</f>
        <v/>
      </c>
      <c r="C17" s="94"/>
      <c r="D17" s="92"/>
      <c r="E17" s="95"/>
      <c r="F17" s="96"/>
      <c r="G17" s="136">
        <f t="shared" ca="1" si="1"/>
        <v>45970.279697337966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45970.279697337966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45970.279697337966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45970.279697337966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45970.279697337966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45970.279697337966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45970.279697337966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45970.279697337966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45970.279697337966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45970.279697337966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45970.279697337966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45970.279697337966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45970.279697337966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45970.279697337966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45970.279697337966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45970.279697337966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45970.279697337966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45970.279697337966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45970.279697337966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45970.279697337966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45970.279697337966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45970.279697337966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45970.279697337966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45970.279697337966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45970.279697337966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45970.279697337966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45970.279697337966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45970.279697337966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45970.279697337966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45970.279697337966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45970.279697337966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45970.279697337966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45970.279697337966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45970.279697337966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45970.279697337966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45970.279697337966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45970.279697337966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45970.279697337966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45970.279697337966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45970.279697337966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45970.279697337966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45970.279697337966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45970.279697337966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45970.279697337966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45970.279697337966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45970.279697337966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45970.279697337966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45970.279697337966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45970.279697337966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45970.279697337966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45970.279697337966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45970.279697337966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45970.279697337966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45970.279697337966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45970.279697337966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45970.279697337966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45970.279697337966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45970.279697337966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45970.279697337966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45970.279697337966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45970.279697337966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45970.279697337966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45970.279697337966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45970.279697337966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45970.279697337966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45970.279697337966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45970.279697337966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45970.279697337966</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78.447637152778043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44.090820023149718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21.618586226853949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45970.279697337966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45970.279697337966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45970.279697337966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45970.279697337966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45970.279697337966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45970.279697337966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45970.279697337966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45970.279697337966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45970.279697337966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45970.279697337966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45970.279697337966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45970.279697337966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45970.279697337966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45970.279697337966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45970.279697337966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45970.279697337966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45970.279697337966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45970.279697337966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45970.279697337966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45970.279697337966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45970.279697337966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45970.279697337966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45970.279697337966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45970.279697337966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45970.279697337966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45970.279697337966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45970.279697337966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45970.279697337966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45970.279697337966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45970.279697337966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45970.279697337966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45970.279697337966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45970.279697337966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45970.279697337966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45970.279697337966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45970.279697337966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45970.279697337966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45970.279697337966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45970.279697337966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45970.279697337966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45970.279697337966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45970.279697337966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45970.279697337966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45970.279697337966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45970.279697337966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45970.279697337966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45970.279697337966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45970.279697337966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45970.279697337966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45970.279697337966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45970.279697337966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45970.279697337966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45970.279697337966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45970.279697337966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45970.279697337966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45970.279697337966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45970.279697337966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45970.279697337966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45970.279697337966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45970.279697337966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45970.279697337966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45970.279697337966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45970.279697337966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45970.279697337966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45970.279697337966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45970.279697337966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45970.279697337966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45970.279697337966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45970.279697337966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45970.279697337966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45970.279697337966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45970.279697337966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45970.279697337966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45970.279697337966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45970.279697337966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45970.279697337966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45970.279697337966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45970.279697337966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45970.279697337966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45970.279697337966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45970.279697337966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45970.279697337966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45970.279697337966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45970.279697337966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45970.279697337966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45970.279697337966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45970.279697337966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45970.279697337966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45970.279697337966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45970.279697337966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45970.279697337966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45970.279697337966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45970.279697337966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45970.279697337966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45970.279697337966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45970.279697337966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45970.279697337966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45970.279697337966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45970.279697337966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45970.279697337966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45970.279697337966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45970.279697337966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45970.279697337966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45970.279697337966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45970.279697337966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45970.279697337966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45970.279697337966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45970.279697337966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45970.279697337966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45970.279697337966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45970.279697337966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45970.279697337966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45970.279697337966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45970.279697337966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45970.279697337966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45970.279697337966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45970.279697337966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45970.279697337966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45970.279697337966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45970.279697337966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45970.279697337966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45970.279697337966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45970.279697337966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45970.279697337966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45970.279697337966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45970.279697337966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45970.279697337966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45970.279697337966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45970.279697337966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45970.279697337966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45970.279697337966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45970.279697337966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45970.279697337966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45970.279697337966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45970.279697337966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45970.279697337966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45970.279697337966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45970.279697337966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45970.279697337966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45970.279697337966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45970.279697337966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45970.279697337966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45970.279697337966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45970.279697337966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45970.279697337966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45970.279697337966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45970.279697337966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45970.279697337966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45970.279697337966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45970.279697337966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45970.279697337966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45970.279697337966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45970.279697337966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45970.279697337966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45970.279697337966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45970.279697337966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45970.279697337966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45970.279697337966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45970.279697337966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45970.279697337966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45970.279697337966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45970.279697337966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45970.279697337966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45970.279697337966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45970.279697337966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45970.279697337966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45970.279697337966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45970.279697337966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45970.279697337966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45970.279697337966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45970.279697337966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45970.279697337966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45970.279697337966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45970.279697337966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45970.279697337966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45970.279697337966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45970.279697337966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45970.279697337966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45970.279697337966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45970.279697337966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45970.279697337966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45970.279697337966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45970.279697337966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45970.279697337966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45970.279697337966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45970.279697337966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45970.279697337966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45970.279697337966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45970.279697337966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45970.279697337966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45970.279697337966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45970.279697337966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45970.279697337966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45970.279697337966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45970.279697337966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45970.279697337966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45970.279697337966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45970.279697337966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45970.279697337966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45970.279697337966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45970.279697337966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45970.279697337966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45970.279697337966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45970.279697337966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45970.279697337966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45970.279697337966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45970.279697337966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45970.279697337966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45970.279697337966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45970.279697337966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45970.279697337966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45970.279697337966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45970.279697337966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45970.279697337966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45970.279697337966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45970.279697337966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45970.279697337966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45970.279697337966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45970.279697337966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45970.279697337966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45970.279697337966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45970.279697337966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45970.279697337966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45970.279697337966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45970.279697337966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45970.279697337966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45970.279697337966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45970.279697337966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45970.279697337966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45970.279697337966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45970.279697337966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45970.279697337966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45970.279697337966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45970.279697337966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45970.279697337966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45970.279697337966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45970.279697337966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45970.279697337966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45970.279697337966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45970.279697337966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45970.279697337966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45970.279697337966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45970.279697337966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45970.279697337966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45970.279697337966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45970.279697337966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45970.279697337966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45970.279697337966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45970.279697337966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45970.279697337966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45970.279697337966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45970.279697337966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45970.279697337966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45970.279697337966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45970.279697337966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45970.279697337966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45970.279697337966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45970.279697337966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45970.279697337966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45970.279697337966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c r="D2" s="145" t="s">
        <v>35578</v>
      </c>
      <c r="E2" s="124"/>
      <c r="F2" s="144"/>
      <c r="G2" s="105">
        <f t="shared" ref="G2:G21" ca="1" si="0">IFERROR(NOW()-F2,"-")</f>
        <v>45970.279697337966</v>
      </c>
      <c r="H2" s="144"/>
      <c r="I2" s="142" t="str">
        <f>IFERROR(VLOOKUP(D2,DB!A:F,6,0),"")</f>
        <v>SCECO</v>
      </c>
      <c r="J2" s="142" t="str">
        <f>IFERROR(VLOOKUP(D2,DB!A:G,7,0),"")</f>
        <v>Vandalized+No BB Design</v>
      </c>
      <c r="K2" s="146"/>
      <c r="L2" s="147" t="str">
        <f>IFERROR(VLOOKUP(D2,DB!A:I,9,0),"")</f>
        <v>Latis</v>
      </c>
    </row>
    <row r="3" spans="1:16382" ht="31.5" customHeight="1">
      <c r="A3" s="141"/>
      <c r="B3" s="142" t="str">
        <f>IFERROR(VLOOKUP(D3,DB!A:K,11,0),"")</f>
        <v/>
      </c>
      <c r="C3" s="143"/>
      <c r="D3" s="145"/>
      <c r="E3" s="124"/>
      <c r="F3" s="144"/>
      <c r="G3" s="105">
        <f t="shared" ca="1" si="0"/>
        <v>45970.279697337966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45970.279697337966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45970.279697337966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45970.279697337966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45970.279697337966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45970.279697337966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45970.279697337966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45970.279697337966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45970.279697337966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45970.279697337966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45970.279697337966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45970.279697337966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45970.279697337966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45970.279697337966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45970.279697337966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45970.279697337966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45970.279697337966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45970.279697337966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45970.279697337966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45970.279697337966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45970.279697337966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45970.279697337966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45970.279697337966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45970.279697337966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45970.279697337966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45970.279697337966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45970.279697337966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45970.279697337966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45970.279697337966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45970.279697337966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45970.279697337966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45970.279697337966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45970.279697337966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45970.279697337966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45970.279697337966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45970.279697337966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45970.279697337966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45970.279697337966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45970.279697337966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45970.279697337966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45970.279697337966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45970.279697337966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45970.279697337966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45970.279697337966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45970.279697337966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45970.279697337966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45970.279697337966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45970.279697337966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45970.279697337966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45970.279697337966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45970.279697337966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45970.279697337966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45970.279697337966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45970.279697337966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45970.279697337966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45970.279697337966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45970.279697337966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45970.279697337966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45970.279697337966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45970.279697337966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45970.279697337966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45970.279697337966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45970.279697337966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45970.279697337966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45970.279697337966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45970.279697337966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45970.279697337966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45970.279697337966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45970.279697337966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45970.279697337966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45970.279697337966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45970.279697337966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45970.279697337966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45970.279697337966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45970.279697337966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45970.279697337966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45970.279697337966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45970.279697337966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45970.279697337966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45970.279697337966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45970.279697337966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45970.279697337966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45970.279697337966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45970.279697337966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45970.279697337966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45970.279697337966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45970.279697337966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45970.279697337966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45970.279697337966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45970.279697337966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45970.279697337966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45970.279697337966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45970.279697337966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45970.279697337966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45970.279697337966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45970.279697337966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45970.279697337966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45970.279697337966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45970.279697337966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45970.279697337966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45970.279697337966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45970.279697337966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45970.279697337966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45970.279697337966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45970.279697337966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45970.279697337966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45970.279697337966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45970.279697337966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45970.279697337966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45970.279697337966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45970.279697337966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45970.279697337966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45970.279697337966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45970.279697337966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45970.279697337966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45970.279697337966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45970.279697337966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45970.279697337966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45970.279697337966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45970.279697337966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45970.279697337966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45970.279697337966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45970.279697337966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45970.279697337966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45970.279697337966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45970.279697337966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45970.279697337966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45970.279697337966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45970.279697337966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45970.279697337966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45970.279697337966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45970.279697337966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45970.279697337966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45970.279697337966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45970.279697337966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45970.279697337966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45970.279697337966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45970.279697337966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45970.279697337966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45970.279697337966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45970.279697337966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45970.279697337966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45970.279697337966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45970.279697337966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45970.279697337966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45970.279697337966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45970.279697337966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45970.279697337966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45970.279697337966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45970.279697337966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45970.279697337966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45970.279697337966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45970.279697337966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45970.279697337966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45970.279697337966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45970.279697337966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45970.279697337966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45970.279697337966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45970.279697337966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45970.279697337966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45970.279697337966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45970.279697337966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45970.279697337966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45970.279697337966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45970.279697337966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45970.279697337966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45970.279697337966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45970.279697337966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45970.279697337966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45970.279697337966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45970.279697337966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45970.279697337966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45970.279697337966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45970.279697337966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45970.279697337966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45970.279697337966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45970.279697337966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45970.279697337966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45970.279697337966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45970.279697337966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45970.279697337966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