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71" documentId="13_ncr:1_{F6CB121F-512D-4AA6-A0C1-0FB36C537598}" xr6:coauthVersionLast="47" xr6:coauthVersionMax="47" xr10:uidLastSave="{BA62DBEF-1272-4E1D-9503-C8854C9D1FF6}"/>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<sst xmlns="http://schemas.openxmlformats.org/spreadsheetml/2006/main" count="179023" uniqueCount="39104">
  <si>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</si>
  <si>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</si>
  <si>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</si>
  <si>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</si>
  <si>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</si>
  <si>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</si>
  <si>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</si>
  <si>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</si>
  <si>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</si>
  <si>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</si>
  <si>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</si>
  <si>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</si>
  <si>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</si>
  <si>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</si>
  <si>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</si>
  <si>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</si>
  <si>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</si>
  <si>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</si>
  <si>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</si>
  <si>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</si>
  <si>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</si>
  <si>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</si>
  <si>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</si>
  <si>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</si>
  <si>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</si>
  <si>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</si>
  <si>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</si>
  <si>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</si>
  <si>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</si>
  <si>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</si>
  <si>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</si>
  <si>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</si>
  <si>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</si>
  <si>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</si>
  <si>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</si>
  <si>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</si>
  <si>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</si>
  <si>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</si>
  <si>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</si>
  <si>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</si>
  <si>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</si>
  <si>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</si>
  <si>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</si>
  <si>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</si>
  <si>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</si>
  <si>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</si>
  <si>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</si>
  <si>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</si>
  <si>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</si>
  <si>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</si>
  <si>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</si>
  <si>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</si>
  <si>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</si>
  <si>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</si>
  <si>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</si>
  <si>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</si>
  <si>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</si>
  <si>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</si>
  <si>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</si>
  <si>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</si>
  <si>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</si>
  <si>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</si>
  <si>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</si>
  <si>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</si>
  <si>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</si>
  <si>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</si>
  <si>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</si>
  <si>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</si>
  <si>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</si>
  <si>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</si>
  <si>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</si>
  <si>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</si>
  <si>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</si>
  <si>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</si>
  <si>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</si>
  <si>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</si>
  <si>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</si>
  <si>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</si>
  <si>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</si>
  <si>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</si>
  <si>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</si>
  <si>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</si>
  <si>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</si>
  <si>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</si>
  <si>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</si>
  <si>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</si>
  <si>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</si>
  <si>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</si>
  <si>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</si>
  <si>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</si>
  <si>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</si>
  <si>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</si>
  <si>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</si>
  <si>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</si>
  <si>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</si>
  <si>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</si>
  <si>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</si>
  <si>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</si>
  <si>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</si>
  <si>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</si>
  <si>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</si>
  <si>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</si>
  <si>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</si>
  <si>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</si>
  <si>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</si>
  <si>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</si>
  <si>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</si>
  <si>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</si>
  <si>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</si>
  <si>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</si>
  <si>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</si>
  <si>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</si>
  <si>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</si>
  <si>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</si>
  <si>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</si>
  <si>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</si>
  <si>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</si>
  <si>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</si>
  <si>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</si>
  <si>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</si>
  <si>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</si>
  <si>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</si>
  <si>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</si>
  <si>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</si>
  <si>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</si>
  <si>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</si>
  <si>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</si>
  <si>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</si>
  <si>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</si>
  <si>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</si>
  <si>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</si>
  <si>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</si>
  <si>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</si>
  <si>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</si>
  <si>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</si>
  <si>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</si>
  <si>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</si>
  <si>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</si>
  <si>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</si>
  <si>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</si>
  <si>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</si>
  <si>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</si>
  <si>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</si>
  <si>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</si>
  <si>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</si>
  <si>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</si>
  <si>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</si>
  <si>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</si>
  <si>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</si>
  <si>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</si>
  <si>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</si>
  <si>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</si>
  <si>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</si>
  <si>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</si>
  <si>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</si>
  <si>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</si>
  <si>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</si>
  <si>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</si>
  <si>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</si>
  <si>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</si>
  <si>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</si>
  <si>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</si>
  <si>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</si>
  <si>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</si>
  <si>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</si>
  <si>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</si>
  <si>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</si>
  <si>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</si>
  <si>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</si>
  <si>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</si>
  <si>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</si>
  <si>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</si>
  <si>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</si>
  <si>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</si>
  <si>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</si>
  <si>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</si>
  <si>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</si>
  <si>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</si>
  <si>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</si>
  <si>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</si>
  <si>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</si>
  <si>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</si>
  <si>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</si>
  <si>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</si>
  <si>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</si>
  <si>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</si>
  <si>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</si>
  <si>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</si>
  <si>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</si>
  <si>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</si>
  <si>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</si>
  <si>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</si>
  <si>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</si>
  <si>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</si>
  <si>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</si>
  <si>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</si>
  <si>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</si>
  <si>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</si>
  <si>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</si>
  <si>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</si>
  <si>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</si>
  <si>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</si>
  <si>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</si>
  <si>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</si>
  <si>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</si>
  <si>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</si>
  <si>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</si>
  <si>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</si>
  <si>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</si>
  <si>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</si>
  <si>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</si>
  <si>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</si>
  <si>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</si>
  <si>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</si>
  <si>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</si>
  <si>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</si>
  <si>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</si>
  <si>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</si>
  <si>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</si>
  <si>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</si>
  <si>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</si>
  <si>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</si>
  <si>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</si>
  <si>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</si>
  <si>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</si>
  <si>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</si>
  <si>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</si>
  <si>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</si>
  <si>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</si>
  <si>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</si>
  <si>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</si>
  <si>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</si>
  <si>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</si>
  <si>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</si>
  <si>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</si>
  <si>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</si>
  <si>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</si>
  <si>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</si>
  <si>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</si>
  <si>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</si>
  <si>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</si>
  <si>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</si>
  <si>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</si>
  <si>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</si>
  <si>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</si>
  <si>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</si>
  <si>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</si>
  <si>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</si>
  <si>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</si>
  <si>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</si>
  <si>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</si>
  <si>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</si>
  <si>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</si>
  <si>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</si>
  <si>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</si>
  <si>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</si>
  <si>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</si>
  <si>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</si>
  <si>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</si>
  <si>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</si>
  <si>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</si>
  <si>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</si>
  <si>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</si>
  <si>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</si>
  <si>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</si>
  <si>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</si>
  <si>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</si>
  <si>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</si>
  <si>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</si>
  <si>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</si>
  <si>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</si>
  <si>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</si>
  <si>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</si>
  <si>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</si>
  <si>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</si>
  <si>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</si>
  <si>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</si>
  <si>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</si>
  <si>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</si>
  <si>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</si>
  <si>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</si>
  <si>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</si>
  <si>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</si>
  <si>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</si>
  <si>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</si>
  <si>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</si>
  <si>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</si>
  <si>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</si>
  <si>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</si>
  <si>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</si>
  <si>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</si>
  <si>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</si>
  <si>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</si>
  <si>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</si>
  <si>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</si>
  <si>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</si>
  <si>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</si>
  <si>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</si>
  <si>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</si>
  <si>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</si>
  <si>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</si>
  <si>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</si>
  <si>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</si>
  <si>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</si>
  <si>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</si>
  <si>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</si>
  <si>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</si>
  <si>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</si>
  <si>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</si>
  <si>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</si>
  <si>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</si>
  <si>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</si>
  <si>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</si>
  <si>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</si>
  <si>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</si>
  <si>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</si>
  <si>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</si>
  <si>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</si>
  <si>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</si>
  <si>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</si>
  <si>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</si>
  <si>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</si>
  <si>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</si>
  <si>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</si>
  <si>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</si>
  <si>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</si>
  <si>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</si>
  <si>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</si>
  <si>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</si>
  <si>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</si>
  <si>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</si>
  <si>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</si>
  <si>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</si>
  <si>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</si>
  <si>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</si>
  <si>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</si>
  <si>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</si>
  <si>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</si>
  <si>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</si>
  <si>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</si>
  <si>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</si>
  <si>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</si>
  <si>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</si>
  <si>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</si>
  <si>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</si>
  <si>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</si>
  <si>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</si>
  <si>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</si>
  <si>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</si>
  <si>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</si>
  <si>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</si>
  <si>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</si>
  <si>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</si>
  <si>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</si>
  <si>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</si>
  <si>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</si>
  <si>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</si>
  <si>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</si>
  <si>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</si>
  <si>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</si>
  <si>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</si>
  <si>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</si>
  <si>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</si>
  <si>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</si>
  <si>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</si>
  <si>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</si>
  <si>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</si>
  <si>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</si>
  <si>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</si>
  <si>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</si>
  <si>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</si>
  <si>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</si>
  <si>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</si>
  <si>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</si>
  <si>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</si>
  <si>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</si>
  <si>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</si>
  <si>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</si>
  <si>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</si>
  <si>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</si>
  <si>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</si>
  <si>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</si>
  <si>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</si>
  <si>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</si>
  <si>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</si>
  <si>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</si>
  <si>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</si>
  <si>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</si>
  <si>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</si>
  <si>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</si>
  <si>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</si>
  <si>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</si>
  <si>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</si>
  <si>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</si>
  <si>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</si>
  <si>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</si>
  <si>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</si>
  <si>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</si>
  <si>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</si>
  <si>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</si>
  <si>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</si>
  <si>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</si>
  <si>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</si>
  <si>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</si>
  <si>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</si>
  <si>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</si>
  <si>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</si>
  <si>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</si>
  <si>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</si>
  <si>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</si>
  <si>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</si>
  <si>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</si>
  <si>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</si>
  <si>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</si>
  <si>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</si>
  <si>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</si>
  <si>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</si>
  <si>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</si>
  <si>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</si>
  <si>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</si>
  <si>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</si>
  <si>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</si>
  <si>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</si>
  <si>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</si>
  <si>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</si>
  <si>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</si>
  <si>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</si>
  <si>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</si>
  <si>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</si>
  <si>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</si>
  <si>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</si>
  <si>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</si>
  <si>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</si>
  <si>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</si>
  <si>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</si>
  <si>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</si>
  <si>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</si>
  <si>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</si>
  <si>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</si>
  <si>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</si>
  <si>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</si>
  <si>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</si>
  <si>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</si>
  <si>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</si>
  <si>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</si>
  <si>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</si>
  <si>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</si>
  <si>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</si>
  <si>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</si>
  <si>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</si>
  <si>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</si>
  <si>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</si>
  <si>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</si>
  <si>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</si>
  <si>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</si>
  <si>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</si>
  <si>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</si>
  <si>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</si>
  <si>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</si>
  <si>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</si>
  <si>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</si>
  <si>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</si>
  <si>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</si>
  <si>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</si>
  <si>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</si>
  <si>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</si>
  <si>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</si>
  <si>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</si>
  <si>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</si>
  <si>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</si>
  <si>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</si>
  <si>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</si>
  <si>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</si>
  <si>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</si>
  <si>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</si>
  <si>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</si>
  <si>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</si>
  <si>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</si>
  <si>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</si>
  <si>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</si>
  <si>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</si>
  <si>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</si>
  <si>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</si>
  <si>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</si>
  <si>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</si>
  <si>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</si>
  <si>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</si>
  <si>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</si>
  <si>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</si>
  <si>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</si>
  <si>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</si>
  <si>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</si>
  <si>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</si>
  <si>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</si>
  <si>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</si>
  <si>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</si>
  <si>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</si>
  <si>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</si>
  <si>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</si>
  <si>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</si>
  <si>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</si>
  <si>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</si>
  <si>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</si>
  <si>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</si>
  <si>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</si>
  <si>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</si>
  <si>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</si>
  <si>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</si>
  <si>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</si>
  <si>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</si>
  <si>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</si>
  <si>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</si>
  <si>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</si>
  <si>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</si>
  <si>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</si>
  <si>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</si>
  <si>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</si>
  <si>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</si>
  <si>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</si>
  <si>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</si>
  <si>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</si>
  <si>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</si>
  <si>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</si>
  <si>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</si>
  <si>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</si>
  <si>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</si>
  <si>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</si>
  <si>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</si>
  <si>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</si>
  <si>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</si>
  <si>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</si>
  <si>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</si>
  <si>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</si>
  <si>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</si>
  <si>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</si>
  <si>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</si>
  <si>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</si>
  <si>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</si>
  <si>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</si>
  <si>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</si>
  <si>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</si>
  <si>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</si>
  <si>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</si>
  <si>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</si>
  <si>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</si>
  <si>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</si>
  <si>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</si>
  <si>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</si>
  <si>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</si>
  <si>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</si>
  <si>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</si>
  <si>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</si>
  <si>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</si>
  <si>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</si>
  <si>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</si>
  <si>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</si>
  <si>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</si>
  <si>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</si>
  <si>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</si>
  <si>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</si>
  <si>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</si>
  <si>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</si>
  <si>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</si>
  <si>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</si>
  <si>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</si>
  <si>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</si>
  <si>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</si>
  <si>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</si>
  <si>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</si>
  <si>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</si>
  <si>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</si>
  <si>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</si>
  <si>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</si>
  <si>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</si>
  <si>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</si>
  <si>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</si>
  <si>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</si>
  <si>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</si>
  <si>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</si>
  <si>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</si>
  <si>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</si>
  <si>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</si>
  <si>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</si>
  <si>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</si>
  <si>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</si>
  <si>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</si>
  <si>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</si>
  <si>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</si>
  <si>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</si>
  <si>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</si>
  <si>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</si>
  <si>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</si>
  <si>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</si>
  <si>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</si>
  <si>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</si>
  <si>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</si>
  <si>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</si>
  <si>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</si>
  <si>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</si>
  <si>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</si>
  <si>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</si>
  <si>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</si>
  <si>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</si>
  <si>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</si>
  <si>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</si>
  <si>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</si>
  <si>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</si>
  <si>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</si>
  <si>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</si>
  <si>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</si>
  <si>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</si>
  <si>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</si>
  <si>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</si>
  <si>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</si>
  <si>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</si>
  <si>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</si>
  <si>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</si>
  <si>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</si>
  <si>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</si>
  <si>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</si>
  <si>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</si>
  <si>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</si>
  <si>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</si>
  <si>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</si>
  <si>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</si>
  <si>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</si>
  <si>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</si>
  <si>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</si>
  <si>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</si>
  <si>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</si>
  <si>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</si>
  <si>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</si>
  <si>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</si>
  <si>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</si>
  <si>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</si>
  <si>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</si>
  <si>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</si>
  <si>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</si>
  <si>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</si>
  <si>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</si>
  <si>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</si>
  <si>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</si>
  <si>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</si>
  <si>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</si>
  <si>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</si>
  <si>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</si>
  <si>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</si>
  <si>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</si>
  <si>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</si>
  <si>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</si>
  <si>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</si>
  <si>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</si>
  <si>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</si>
  <si>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</si>
  <si>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</si>
  <si>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</si>
  <si>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</si>
  <si>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</si>
  <si>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</si>
  <si>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</si>
  <si>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</si>
  <si>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</si>
  <si>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</si>
  <si>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</si>
  <si>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</si>
  <si>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</si>
  <si>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</si>
  <si>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</si>
  <si>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</si>
  <si>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</si>
  <si>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</si>
  <si>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</si>
  <si>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</si>
  <si>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</si>
  <si>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</si>
  <si>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</si>
  <si>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</si>
  <si>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</si>
  <si>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</si>
  <si>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</si>
  <si>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</si>
  <si>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</si>
  <si>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</si>
  <si>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</si>
  <si>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</si>
  <si>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</si>
  <si>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</si>
  <si>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</si>
  <si>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</si>
  <si>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</si>
  <si>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</si>
  <si>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</si>
  <si>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</si>
  <si>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</si>
  <si>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</si>
  <si>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</si>
  <si>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</si>
  <si>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</si>
  <si>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</si>
  <si>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</si>
  <si>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</si>
  <si>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</si>
  <si>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</si>
  <si>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</si>
  <si>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</si>
  <si>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</si>
  <si>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</si>
  <si>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</si>
  <si>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</si>
  <si>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</si>
  <si>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</si>
  <si>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</si>
  <si>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</si>
  <si>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</si>
  <si>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</si>
  <si>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</si>
  <si>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</si>
  <si>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</si>
  <si>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</si>
  <si>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</si>
  <si>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</si>
  <si>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</si>
  <si>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</si>
  <si>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</si>
  <si>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</si>
  <si>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</si>
  <si>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</si>
  <si>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</si>
  <si>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</si>
  <si>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</si>
  <si>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</si>
  <si>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</si>
  <si>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</si>
  <si>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</si>
  <si>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</si>
  <si>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</si>
  <si>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</si>
  <si>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</si>
  <si>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</si>
  <si>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</si>
  <si>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</si>
  <si>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</si>
  <si>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</si>
  <si>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</si>
  <si>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</si>
  <si>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</si>
  <si>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</si>
  <si>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</si>
  <si>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</si>
  <si>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</si>
  <si>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</si>
  <si>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</si>
  <si>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</si>
  <si>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</si>
  <si>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</si>
  <si>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</si>
  <si>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</si>
  <si>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</si>
  <si>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</si>
  <si>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</si>
  <si>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</si>
  <si>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</si>
  <si>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</si>
  <si>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</si>
  <si>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</si>
  <si>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</si>
  <si>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</si>
  <si>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</si>
  <si>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</si>
  <si>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</si>
  <si>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</si>
  <si>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</si>
  <si>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</si>
  <si>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</si>
  <si>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</si>
  <si>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</si>
  <si>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</si>
  <si>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</si>
  <si>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</si>
  <si>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</si>
  <si>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</si>
  <si>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</si>
  <si>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</si>
  <si>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</si>
  <si>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</si>
  <si>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</si>
  <si>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</si>
  <si>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</si>
  <si>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</si>
  <si>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</si>
  <si>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</si>
  <si>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</si>
  <si>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</si>
  <si>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</si>
  <si>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</si>
  <si>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</si>
  <si>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</si>
  <si>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</si>
  <si>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</si>
  <si>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</si>
  <si>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</si>
  <si>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</si>
  <si>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</si>
  <si>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</si>
  <si>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</si>
  <si>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</si>
  <si>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</si>
  <si>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</si>
  <si>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</si>
  <si>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</si>
  <si>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</si>
  <si>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</si>
  <si>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</si>
  <si>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</si>
  <si>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</si>
  <si>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</si>
  <si>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</si>
  <si>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</si>
  <si>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</si>
  <si>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</si>
  <si>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</si>
  <si>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</si>
  <si>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</si>
  <si>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</si>
  <si>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</si>
  <si>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</si>
  <si>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</si>
  <si>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</si>
  <si>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</si>
  <si>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</si>
  <si>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</si>
  <si>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</si>
  <si>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</si>
  <si>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</si>
  <si>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</si>
  <si>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</si>
  <si>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</si>
  <si>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</si>
  <si>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</si>
  <si>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</si>
  <si>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</si>
  <si>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</si>
  <si>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</si>
  <si>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</si>
  <si>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</si>
  <si>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</si>
  <si>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</si>
  <si>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</si>
  <si>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</si>
  <si>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</si>
  <si>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</si>
  <si>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</si>
  <si>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</si>
  <si>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</si>
  <si>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</si>
  <si>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</si>
  <si>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</si>
  <si>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</si>
  <si>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</si>
  <si>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</si>
  <si>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</si>
  <si>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</si>
  <si>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</si>
  <si>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</si>
  <si>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</si>
  <si>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</si>
  <si>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</si>
  <si>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</si>
  <si>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</si>
  <si>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</si>
  <si>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</si>
  <si>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</si>
  <si>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</si>
  <si>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</si>
  <si>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</si>
  <si>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</si>
  <si>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</si>
  <si>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</si>
  <si>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</si>
  <si>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</si>
  <si>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</si>
  <si>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</si>
  <si>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</si>
  <si>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</si>
  <si>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</si>
  <si>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</si>
  <si>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</si>
  <si>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</si>
  <si>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</si>
  <si>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</si>
  <si>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</si>
  <si>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</si>
  <si>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</si>
  <si>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</si>
  <si>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</si>
  <si>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</si>
  <si>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</si>
  <si>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</si>
  <si>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</si>
  <si>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</si>
  <si>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</si>
  <si>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</si>
  <si>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</si>
  <si>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</si>
  <si>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</si>
  <si>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</si>
  <si>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</si>
  <si>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</si>
  <si>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</si>
  <si>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</si>
  <si>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</si>
  <si>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</si>
  <si>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</si>
  <si>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</si>
  <si>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</si>
  <si>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</si>
  <si>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</si>
  <si>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</si>
  <si>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</si>
  <si>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</si>
  <si>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</si>
  <si>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</si>
  <si>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</si>
  <si>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</si>
  <si>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</si>
  <si>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</si>
  <si>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</si>
  <si>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</si>
  <si>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</si>
  <si>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</si>
  <si>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</si>
  <si>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</si>
  <si>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</si>
  <si>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</si>
  <si>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</si>
  <si>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</si>
  <si>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</si>
  <si>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</si>
  <si>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</si>
  <si>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</si>
  <si>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</si>
  <si>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</si>
  <si>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</si>
  <si>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</si>
  <si>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</si>
  <si>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</si>
  <si>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</si>
  <si>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</si>
  <si>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</si>
  <si>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</si>
  <si>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</si>
  <si>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</si>
  <si>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</si>
  <si>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</si>
  <si>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</si>
  <si>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</si>
  <si>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</si>
  <si>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</si>
  <si>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</si>
  <si>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</si>
  <si>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</si>
  <si>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</si>
  <si>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</si>
  <si>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</si>
  <si>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</si>
  <si>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</si>
  <si>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</si>
  <si>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</si>
  <si>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</si>
  <si>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</si>
  <si>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</si>
  <si>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</si>
  <si>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</si>
  <si>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</si>
  <si>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</si>
  <si>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</si>
  <si>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</si>
  <si>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</si>
  <si>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</si>
  <si>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</si>
  <si>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</si>
  <si>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</si>
  <si>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</si>
  <si>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</si>
  <si>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</si>
  <si>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</si>
  <si>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</si>
  <si>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</si>
  <si>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</si>
  <si>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</si>
  <si>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</si>
  <si>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</si>
  <si>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</si>
  <si>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</si>
  <si>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</si>
  <si>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</si>
  <si>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</si>
  <si>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</si>
  <si>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</si>
  <si>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</si>
  <si>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</si>
  <si>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</si>
  <si>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</si>
  <si>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</si>
  <si>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</si>
  <si>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</si>
  <si>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</si>
  <si>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</si>
  <si>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</si>
  <si>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</si>
  <si>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</si>
  <si>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</si>
  <si>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</si>
  <si>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</si>
  <si>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</si>
  <si>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</si>
  <si>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</si>
  <si>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</si>
  <si>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</si>
  <si>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</si>
  <si>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</si>
  <si>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</si>
  <si>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</si>
  <si>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</si>
  <si>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</si>
  <si>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</si>
  <si>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</si>
  <si>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</si>
  <si>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</si>
  <si>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</si>
  <si>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</si>
  <si>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</si>
  <si>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</si>
  <si>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</si>
  <si>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</si>
  <si>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</si>
  <si>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</si>
  <si>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</si>
  <si>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</si>
  <si>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</si>
  <si>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</si>
  <si>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</si>
  <si>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</si>
  <si>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</si>
  <si>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</si>
  <si>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</si>
  <si>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</si>
  <si>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</si>
  <si>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</si>
  <si>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</si>
  <si>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</si>
  <si>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</si>
  <si>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</si>
  <si>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</si>
  <si>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</si>
  <si>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</si>
  <si>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</si>
  <si>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</si>
  <si>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</si>
  <si>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</si>
  <si>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</si>
  <si>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</si>
  <si>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</si>
  <si>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</si>
  <si>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</si>
  <si>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</si>
  <si>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</si>
  <si>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</si>
  <si>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</si>
  <si>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</si>
  <si>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</si>
  <si>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</si>
  <si>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</si>
  <si>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</si>
  <si>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</si>
  <si>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</si>
  <si>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</si>
  <si>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</si>
  <si>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</si>
  <si>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</si>
  <si>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</si>
  <si>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</si>
  <si>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</si>
  <si>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</si>
  <si>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</si>
  <si>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</si>
  <si>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</si>
  <si>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</si>
  <si>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</si>
  <si>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</si>
  <si>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</si>
  <si>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</si>
  <si>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</si>
  <si>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</si>
  <si>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</si>
  <si>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</si>
  <si>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</si>
  <si>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</si>
  <si>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</si>
  <si>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</si>
  <si>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</si>
  <si>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</si>
  <si>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</si>
  <si>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</si>
  <si>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</si>
  <si>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</si>
  <si>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</si>
  <si>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</si>
  <si>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</si>
  <si>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</si>
  <si>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</si>
  <si>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</si>
  <si>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</si>
  <si>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</si>
  <si>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</si>
  <si>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</si>
  <si>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</si>
  <si>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</si>
  <si>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</si>
  <si>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</si>
  <si>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</si>
  <si>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</si>
  <si>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</si>
  <si>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</si>
  <si>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</si>
  <si>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</si>
  <si>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</si>
  <si>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</si>
  <si>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</si>
  <si>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</si>
  <si>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</si>
  <si>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</si>
  <si>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</si>
  <si>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</si>
  <si>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</si>
  <si>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</si>
  <si>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</si>
  <si>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</si>
  <si>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</si>
  <si>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</si>
  <si>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</si>
  <si>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</si>
  <si>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</si>
  <si>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</si>
  <si>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</si>
  <si>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</si>
  <si>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</si>
  <si>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</si>
  <si>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</si>
  <si>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</si>
  <si>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</si>
  <si>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</si>
  <si>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</si>
  <si>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</si>
  <si>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</si>
  <si>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</si>
  <si>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</si>
  <si>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</si>
  <si>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</si>
  <si>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</si>
  <si>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</si>
  <si>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</si>
  <si>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</si>
  <si>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</si>
  <si>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</si>
  <si>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</si>
  <si>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</si>
  <si>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</si>
  <si>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</si>
  <si>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</si>
  <si>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</si>
  <si>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</si>
  <si>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</si>
  <si>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</si>
  <si>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</si>
  <si>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</si>
  <si>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</si>
  <si>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</si>
  <si>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</si>
  <si>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</si>
  <si>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</si>
  <si>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</si>
  <si>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</si>
  <si>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</si>
  <si>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</si>
  <si>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</si>
  <si>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</si>
  <si>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</si>
  <si>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</si>
  <si>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</si>
  <si>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</si>
  <si>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</si>
  <si>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</si>
  <si>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</si>
  <si>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</si>
  <si>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</si>
  <si>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</si>
  <si>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</si>
  <si>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</si>
  <si>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</si>
  <si>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</si>
  <si>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</si>
  <si>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</si>
  <si>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</si>
  <si>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</si>
  <si>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</si>
  <si>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</si>
  <si>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</si>
  <si>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</si>
  <si>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</si>
  <si>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</si>
  <si>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</si>
  <si>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</si>
  <si>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</si>
  <si>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</si>
  <si>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</si>
  <si>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</si>
  <si>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</si>
  <si>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</si>
  <si>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</si>
  <si>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</si>
  <si>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</si>
  <si>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</si>
  <si>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</si>
  <si>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</si>
  <si>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</si>
  <si>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</si>
  <si>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</si>
  <si>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</si>
  <si>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</si>
  <si>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</si>
  <si>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</si>
  <si>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</si>
  <si>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</si>
  <si>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</si>
  <si>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</si>
  <si>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</si>
  <si>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</si>
  <si>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</si>
  <si>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</si>
  <si>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</si>
  <si>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</si>
  <si>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</si>
  <si>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</si>
  <si>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</si>
  <si>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</si>
  <si>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</si>
  <si>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</si>
  <si>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</si>
  <si>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</si>
  <si>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</si>
  <si>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</si>
  <si>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</si>
  <si>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</si>
  <si>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</si>
  <si>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</si>
  <si>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</si>
  <si>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</si>
  <si>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</si>
  <si>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</si>
  <si>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</si>
  <si>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</si>
  <si>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</si>
  <si>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</si>
  <si>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</si>
  <si>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</si>
  <si>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</si>
  <si>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</si>
  <si>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</si>
  <si>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</si>
  <si>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</si>
  <si>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</si>
  <si>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</si>
  <si>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</si>
  <si>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</si>
  <si>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</si>
  <si>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</si>
  <si>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</si>
  <si>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</si>
  <si>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</si>
  <si>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</si>
  <si>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</si>
  <si>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</si>
  <si>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</si>
  <si>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</si>
  <si>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</si>
  <si>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</si>
  <si>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</si>
  <si>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</si>
  <si>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</si>
  <si>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</si>
  <si>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</si>
  <si>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</si>
  <si>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</si>
  <si>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</si>
  <si>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</si>
  <si>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</si>
  <si>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</si>
  <si>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</si>
  <si>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</si>
  <si>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</si>
  <si>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</si>
  <si>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</si>
  <si>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</si>
  <si>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</si>
  <si>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</si>
  <si>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</si>
  <si>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</si>
  <si>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</si>
  <si>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</si>
  <si>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</si>
  <si>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</si>
  <si>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</si>
  <si>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</si>
  <si>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</si>
  <si>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</si>
  <si>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</si>
  <si>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</si>
  <si>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</si>
  <si>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</si>
  <si>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</si>
  <si>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</si>
  <si>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</si>
  <si>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</si>
  <si>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</si>
  <si>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</si>
  <si>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</si>
  <si>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</si>
  <si>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</si>
  <si>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</si>
  <si>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</si>
  <si>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</si>
  <si>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</si>
  <si>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</si>
  <si>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</si>
  <si>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</si>
  <si>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</si>
  <si>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</si>
  <si>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</si>
  <si>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</si>
  <si>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</si>
  <si>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</si>
  <si>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</si>
  <si>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</si>
  <si>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</si>
  <si>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</si>
  <si>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</si>
  <si>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</si>
  <si>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</si>
  <si>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</si>
  <si>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</si>
  <si>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</si>
  <si>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</si>
  <si>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</si>
  <si>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</si>
  <si>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</si>
  <si>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</si>
  <si>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</si>
  <si>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</si>
  <si>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</si>
  <si>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</si>
  <si>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</si>
  <si>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</si>
  <si>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</si>
  <si>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</si>
  <si>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</si>
  <si>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</si>
  <si>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</si>
  <si>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</si>
  <si>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</si>
  <si>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</si>
  <si>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</si>
  <si>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</si>
  <si>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</si>
  <si>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</si>
  <si>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</si>
  <si>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</si>
  <si>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</si>
  <si>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</si>
  <si>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</si>
  <si>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</si>
  <si>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</si>
  <si>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</si>
  <si>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</si>
  <si>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</si>
  <si>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</si>
  <si>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</si>
  <si>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</si>
  <si>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</si>
  <si>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</si>
  <si>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</si>
  <si>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</si>
  <si>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</si>
  <si>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</si>
  <si>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</si>
  <si>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</si>
  <si>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</si>
  <si>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</si>
  <si>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</si>
  <si>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</si>
  <si>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</si>
  <si>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</si>
  <si>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</si>
  <si>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</si>
  <si>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</si>
  <si>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</si>
  <si>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</si>
  <si>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</si>
  <si>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</si>
  <si>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</si>
  <si>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</si>
  <si>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</si>
  <si>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</si>
  <si>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</si>
  <si>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</si>
  <si>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</si>
  <si>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</si>
  <si>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</si>
  <si>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</si>
  <si>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</si>
  <si>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</si>
  <si>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</si>
  <si>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</si>
  <si>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</si>
  <si>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</si>
  <si>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</si>
  <si>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</si>
  <si>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</si>
  <si>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</si>
  <si>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</si>
  <si>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</si>
  <si>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</si>
  <si>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</si>
  <si>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</si>
  <si>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</si>
  <si>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</si>
  <si>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</si>
  <si>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</si>
  <si>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</si>
  <si>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</si>
  <si>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</si>
  <si>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</si>
  <si>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</si>
  <si>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</si>
  <si>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</si>
  <si>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</si>
  <si>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</si>
  <si>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</si>
  <si>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</si>
  <si>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</si>
  <si>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</si>
  <si>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</si>
  <si>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</si>
  <si>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</si>
  <si>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</si>
  <si>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</si>
  <si>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</si>
  <si>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</si>
  <si>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</si>
  <si>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</si>
  <si>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</si>
  <si>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</si>
  <si>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</si>
  <si>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</si>
  <si>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</si>
  <si>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</si>
  <si>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</si>
  <si>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</si>
  <si>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</si>
  <si>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</si>
  <si>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</si>
  <si>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</si>
  <si>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</si>
  <si>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</si>
  <si>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</si>
  <si>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</si>
  <si>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</si>
  <si>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</si>
  <si>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</si>
  <si>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</si>
  <si>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</si>
  <si>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</si>
  <si>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</si>
  <si>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</si>
  <si>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</si>
  <si>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</si>
  <si>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</si>
  <si>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</si>
  <si>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</si>
  <si>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</si>
  <si>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</si>
  <si>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</si>
  <si>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</si>
  <si>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</si>
  <si>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</si>
  <si>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</si>
  <si>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</si>
  <si>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</si>
  <si>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</si>
  <si>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</si>
  <si>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</si>
  <si>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</si>
  <si>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</si>
  <si>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</si>
  <si>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</si>
  <si>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</si>
  <si>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</si>
  <si>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</si>
  <si>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</si>
  <si>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</si>
  <si>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</si>
  <si>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</si>
  <si>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</si>
  <si>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</si>
  <si>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</si>
  <si>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</si>
  <si>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</si>
  <si>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</si>
  <si>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</si>
  <si>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</si>
  <si>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</si>
  <si>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</si>
  <si>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</si>
  <si>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</si>
  <si>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</si>
  <si>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</si>
  <si>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</si>
  <si>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</si>
  <si>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</si>
  <si>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</si>
  <si>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</si>
  <si>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</si>
  <si>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</si>
  <si>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</si>
  <si>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</si>
  <si>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</si>
  <si>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</si>
  <si>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</si>
  <si>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</si>
  <si>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</si>
  <si>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</si>
  <si>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</si>
  <si>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</si>
  <si>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</si>
  <si>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</si>
  <si>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</si>
  <si>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</si>
  <si>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</si>
  <si>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</si>
  <si>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</si>
  <si>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</si>
  <si>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</si>
  <si>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</si>
  <si>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</si>
  <si>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</si>
  <si>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</si>
  <si>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</si>
  <si>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</si>
  <si>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</si>
  <si>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</si>
  <si>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</si>
  <si>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</si>
  <si>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</si>
  <si>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</si>
  <si>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</si>
  <si>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</si>
  <si>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</si>
  <si>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</si>
  <si>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</si>
  <si>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</si>
  <si>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</si>
  <si>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</si>
  <si>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</si>
  <si>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</si>
  <si>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</si>
  <si>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</si>
  <si>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</si>
  <si>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</si>
  <si>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</si>
  <si>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</si>
  <si>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</si>
  <si>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</si>
  <si>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</si>
  <si>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</si>
  <si>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</si>
  <si>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</si>
  <si>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</si>
  <si>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</si>
  <si>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</si>
  <si>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</si>
  <si>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</si>
  <si>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</si>
  <si>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</si>
  <si>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</si>
  <si>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</si>
  <si>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</si>
  <si>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</si>
  <si>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</si>
  <si>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</si>
  <si>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</si>
  <si>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</si>
  <si>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</si>
  <si>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</si>
  <si>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</si>
  <si>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</si>
  <si>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</si>
  <si>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</si>
  <si>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</si>
  <si>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</si>
  <si>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</si>
  <si>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</si>
  <si>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</si>
  <si>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</si>
  <si>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</si>
  <si>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</si>
  <si>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</si>
  <si>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</si>
  <si>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</si>
  <si>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</si>
  <si>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</si>
  <si>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</si>
  <si>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</si>
  <si>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</si>
  <si>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</si>
  <si>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</si>
  <si>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</si>
  <si>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</si>
  <si>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</si>
  <si>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</si>
  <si>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</si>
  <si>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</si>
  <si>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</si>
  <si>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</si>
  <si>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</si>
  <si>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</si>
  <si>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</si>
  <si>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</si>
  <si>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</si>
  <si>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</si>
  <si>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</si>
  <si>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</si>
  <si>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</si>
  <si>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</si>
  <si>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</si>
  <si>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</si>
  <si>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</si>
  <si>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</si>
  <si>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</si>
  <si>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</si>
  <si>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</si>
  <si>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</si>
  <si>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</si>
  <si>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</si>
  <si>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</si>
  <si>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</si>
  <si>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</si>
  <si>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</si>
  <si>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</si>
  <si>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</si>
  <si>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</si>
  <si>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</si>
  <si>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</si>
  <si>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</si>
  <si>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</si>
  <si>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</si>
  <si>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</si>
  <si>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</si>
  <si>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</si>
  <si>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</si>
  <si>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</si>
  <si>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</si>
  <si>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</si>
  <si>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</si>
  <si>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</si>
  <si>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</si>
  <si>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</si>
  <si>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</si>
  <si>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</si>
  <si>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</si>
  <si>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</si>
  <si>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</si>
  <si>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</si>
  <si>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</si>
  <si>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</si>
  <si>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</si>
  <si>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</si>
  <si>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</si>
  <si>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</si>
  <si>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</si>
  <si>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</si>
  <si>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</si>
  <si>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</si>
  <si>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</si>
  <si>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</si>
  <si>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</si>
  <si>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</si>
  <si>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</si>
  <si>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</si>
  <si>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</si>
  <si>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</si>
  <si>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</si>
  <si>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</si>
  <si>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</si>
  <si>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</si>
  <si>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</si>
  <si>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</si>
  <si>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</si>
  <si>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</si>
  <si>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</si>
  <si>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</si>
  <si>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</si>
  <si>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</si>
  <si>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</si>
  <si>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</si>
  <si>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</si>
  <si>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</si>
  <si>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</si>
  <si>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</si>
  <si>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</si>
  <si>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</si>
  <si>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</si>
  <si>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</si>
  <si>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</si>
  <si>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</si>
  <si>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</si>
  <si>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</si>
  <si>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</si>
  <si>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</si>
  <si>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</si>
  <si>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</si>
  <si>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</si>
  <si>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</si>
  <si>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</si>
  <si>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</si>
  <si>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</si>
  <si>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</si>
  <si>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</si>
  <si>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</si>
  <si>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</si>
  <si>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</si>
  <si>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</si>
  <si>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</si>
  <si>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</si>
  <si>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</si>
  <si>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</si>
  <si>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</si>
  <si>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</si>
  <si>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</si>
  <si>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</si>
  <si>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</si>
  <si>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</si>
  <si>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</si>
  <si>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</si>
  <si>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</si>
  <si>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</si>
  <si>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</si>
  <si>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</si>
  <si>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</si>
  <si>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</si>
  <si>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</si>
  <si>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</si>
  <si>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</si>
  <si>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</si>
  <si>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</si>
  <si>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</si>
  <si>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</si>
  <si>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</si>
  <si>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</si>
  <si>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</si>
  <si>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</si>
  <si>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</si>
  <si>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</si>
  <si>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</si>
  <si>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</si>
  <si>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</si>
  <si>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</si>
  <si>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</si>
  <si>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</si>
  <si>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</si>
  <si>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</si>
  <si>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</si>
  <si>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</si>
  <si>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</si>
  <si>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</si>
  <si>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</si>
  <si>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</si>
  <si>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</si>
  <si>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</si>
  <si>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</si>
  <si>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</si>
  <si>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</si>
  <si>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</si>
  <si>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</si>
  <si>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</si>
  <si>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</si>
  <si>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</si>
  <si>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</si>
  <si>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</si>
  <si>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</si>
  <si>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</si>
  <si>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</si>
  <si>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</si>
  <si>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</si>
  <si>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</si>
  <si>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</si>
  <si>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</si>
  <si>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</si>
  <si>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</si>
  <si>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</si>
  <si>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</si>
  <si>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</si>
  <si>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</si>
  <si>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</si>
  <si>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</si>
  <si>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</si>
  <si>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</si>
  <si>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</si>
  <si>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</si>
  <si>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</si>
  <si>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</si>
  <si>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</si>
  <si>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</si>
  <si>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</si>
  <si>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</si>
  <si>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</si>
  <si>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</si>
  <si>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</si>
  <si>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</si>
  <si>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</si>
  <si>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</si>
  <si>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</si>
  <si>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</si>
  <si>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</si>
  <si>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</si>
  <si>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</si>
  <si>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</si>
  <si>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</si>
  <si>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</si>
  <si>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</si>
  <si>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</si>
  <si>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</si>
  <si>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</si>
  <si>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</si>
  <si>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</si>
  <si>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</si>
  <si>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</si>
  <si>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</si>
  <si>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</si>
  <si>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</si>
  <si>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</si>
  <si>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</si>
  <si>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</si>
  <si>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</si>
  <si>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</si>
  <si>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</si>
  <si>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</si>
  <si>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</si>
  <si>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</si>
  <si>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</si>
  <si>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</si>
  <si>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</si>
  <si>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</si>
  <si>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</si>
  <si>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</si>
  <si>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</si>
  <si>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</si>
  <si>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</si>
  <si>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</si>
  <si>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</si>
  <si>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</si>
  <si>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</si>
  <si>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</si>
  <si>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</si>
  <si>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</si>
  <si>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</si>
  <si>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</si>
  <si>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</si>
  <si>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</si>
  <si>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</si>
  <si>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</si>
  <si>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</si>
  <si>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</si>
  <si>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</si>
  <si>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</si>
  <si>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</si>
  <si>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</si>
  <si>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</si>
  <si>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</si>
  <si>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</si>
  <si>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</si>
  <si>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</si>
  <si>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</si>
  <si>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</si>
  <si>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</si>
  <si>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</si>
  <si>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</si>
  <si>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</si>
  <si>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</si>
  <si>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</si>
  <si>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</si>
  <si>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</si>
  <si>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</si>
  <si>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</si>
  <si>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</si>
  <si>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</si>
  <si>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</si>
  <si>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</si>
  <si>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</si>
  <si>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</si>
  <si>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</si>
  <si>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</si>
  <si>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</si>
  <si>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</si>
  <si>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</si>
  <si>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</si>
  <si>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</si>
  <si>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</si>
  <si>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</si>
  <si>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</si>
  <si>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</si>
  <si>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</si>
  <si>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</si>
  <si>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</si>
  <si>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</si>
  <si>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</si>
  <si>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</si>
  <si>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</si>
  <si>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</si>
  <si>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</si>
  <si>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</si>
  <si>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</si>
  <si>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</si>
  <si>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</si>
  <si>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</si>
  <si>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</si>
  <si>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</si>
  <si>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</si>
  <si>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</si>
  <si>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</si>
  <si>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</si>
  <si>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</si>
  <si>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</si>
  <si>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</si>
  <si>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</si>
  <si>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</si>
  <si>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</si>
  <si>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</si>
  <si>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</si>
  <si>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</si>
  <si>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</si>
  <si>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</si>
  <si>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</si>
  <si>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</si>
  <si>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</si>
  <si>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</si>
  <si>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</si>
  <si>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</si>
  <si>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</si>
  <si>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</si>
  <si>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</si>
  <si>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</si>
  <si>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</si>
  <si>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</si>
  <si>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</si>
  <si>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</si>
  <si>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</si>
  <si>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</si>
  <si>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</si>
  <si>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</si>
  <si>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</si>
  <si>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</si>
  <si>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</si>
  <si>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</si>
  <si>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</si>
  <si>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</si>
  <si>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</si>
  <si>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</si>
  <si>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</si>
  <si>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</si>
  <si>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</si>
  <si>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</si>
  <si>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</si>
  <si>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</si>
  <si>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</si>
  <si>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</si>
  <si>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</si>
  <si>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</si>
  <si>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</si>
  <si>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</si>
  <si>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</si>
  <si>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</si>
  <si>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</si>
  <si>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</si>
  <si>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</si>
  <si>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</si>
  <si>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</si>
  <si>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</si>
  <si>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</si>
  <si>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</si>
  <si>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</si>
  <si>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</si>
  <si>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</si>
  <si>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</si>
  <si>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</si>
  <si>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</si>
  <si>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</si>
  <si>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</si>
  <si>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</si>
  <si>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</si>
  <si>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</si>
  <si>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</si>
  <si>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</si>
  <si>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</si>
  <si>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</si>
  <si>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</si>
  <si>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</si>
  <si>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</si>
  <si>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</si>
  <si>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</si>
  <si>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</si>
  <si>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</si>
  <si>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</si>
  <si>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</si>
  <si>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</si>
  <si>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</si>
  <si>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</si>
  <si>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</si>
  <si>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</si>
  <si>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</si>
  <si>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</si>
  <si>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</si>
  <si>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</si>
  <si>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</si>
  <si>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</si>
  <si>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</si>
  <si>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</si>
  <si>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</si>
  <si>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</si>
  <si>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</si>
  <si>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</si>
  <si>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</si>
  <si>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</si>
  <si>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</si>
  <si>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</si>
  <si>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</si>
  <si>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</si>
  <si>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</si>
  <si>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</si>
  <si>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</si>
  <si>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</si>
  <si>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</si>
  <si>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</si>
  <si>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</si>
  <si>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</si>
  <si>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</si>
  <si>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</si>
  <si>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</si>
  <si>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</si>
  <si>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</si>
  <si>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</si>
  <si>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</si>
  <si>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</si>
  <si>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</si>
  <si>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</si>
  <si>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</si>
  <si>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</si>
  <si>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</si>
  <si>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</si>
  <si>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</si>
  <si>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</si>
  <si>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</si>
  <si>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</si>
  <si>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</si>
  <si>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</si>
  <si>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</si>
  <si>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</si>
  <si>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</si>
  <si>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</si>
  <si>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</si>
  <si>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</si>
  <si>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</si>
  <si>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</si>
  <si>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</si>
  <si>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</si>
  <si>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</si>
  <si>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</si>
  <si>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</si>
  <si>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</si>
  <si>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</si>
  <si>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</si>
  <si>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</si>
  <si>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</si>
  <si>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</si>
  <si>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</si>
  <si>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</si>
  <si>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</si>
  <si>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</si>
  <si>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</si>
  <si>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</si>
  <si>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</si>
  <si>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</si>
  <si>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</si>
  <si>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</si>
  <si>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</si>
  <si>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</si>
  <si>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</si>
  <si>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</si>
  <si>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</si>
  <si>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</si>
  <si>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</si>
  <si>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</si>
  <si>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</si>
  <si>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</si>
  <si>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</si>
  <si>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</si>
  <si>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</si>
  <si>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</si>
  <si>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</si>
  <si>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</si>
  <si>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</si>
  <si>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</si>
  <si>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</si>
  <si>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</si>
  <si>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</si>
  <si>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</si>
  <si>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</si>
  <si>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</si>
  <si>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</si>
  <si>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</si>
  <si>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</si>
  <si>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</si>
  <si>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</si>
  <si>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</si>
  <si>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</si>
  <si>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</si>
  <si>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</si>
  <si>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</si>
  <si>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</si>
  <si>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</si>
  <si>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</si>
  <si>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</si>
  <si>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</si>
  <si>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</si>
  <si>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</si>
  <si>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</si>
  <si>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</si>
  <si>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</si>
  <si>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</si>
  <si>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</si>
  <si>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</si>
  <si>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</si>
  <si>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</si>
  <si>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</si>
  <si>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</si>
  <si>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</si>
  <si>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</si>
  <si>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</si>
  <si>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</si>
  <si>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</si>
  <si>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</si>
  <si>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</si>
  <si>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</si>
  <si>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</si>
  <si>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</si>
  <si>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</si>
  <si>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</si>
  <si>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</si>
  <si>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</si>
  <si>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</si>
  <si>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</si>
  <si>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</si>
  <si>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</si>
  <si>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</si>
  <si>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</si>
  <si>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</si>
  <si>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</si>
  <si>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</si>
  <si>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</si>
  <si>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</si>
  <si>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</si>
  <si>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</si>
  <si>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</si>
  <si>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</si>
  <si>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</si>
  <si>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</si>
  <si>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</si>
  <si>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</si>
  <si>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</si>
  <si>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</si>
  <si>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</si>
  <si>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</si>
  <si>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</si>
  <si>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</si>
  <si>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</si>
  <si>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</si>
  <si>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</si>
  <si>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</si>
  <si>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</si>
  <si>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</si>
  <si>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</si>
  <si>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</si>
  <si>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</si>
  <si>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</si>
  <si>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</si>
  <si>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</si>
  <si>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</si>
  <si>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</si>
  <si>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</si>
  <si>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</si>
  <si>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</si>
  <si>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</si>
  <si>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</si>
  <si>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</si>
  <si>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</si>
  <si>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</si>
  <si>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</si>
  <si>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</si>
  <si>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</si>
  <si>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</si>
  <si>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</si>
  <si>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</si>
  <si>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</si>
  <si>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</si>
  <si>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</si>
  <si>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</si>
  <si>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</si>
  <si>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</si>
  <si>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</si>
  <si>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</si>
  <si>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</si>
  <si>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</si>
  <si>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</si>
  <si>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</si>
  <si>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</si>
  <si>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</si>
  <si>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</si>
  <si>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</si>
  <si>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</si>
  <si>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</si>
  <si>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</si>
  <si>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</si>
  <si>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</si>
  <si>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</si>
  <si>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</si>
  <si>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</si>
  <si>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</si>
  <si>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</si>
  <si>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</si>
  <si>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</si>
  <si>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</si>
  <si>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</si>
  <si>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</si>
  <si>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</si>
  <si>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</si>
  <si>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</si>
  <si>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</si>
  <si>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</si>
  <si>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</si>
  <si>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</si>
  <si>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</si>
  <si>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</si>
  <si>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</si>
  <si>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</si>
  <si>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</si>
  <si>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</si>
  <si>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</si>
  <si>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</si>
  <si>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</si>
  <si>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</si>
  <si>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</si>
  <si>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</si>
  <si>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</si>
  <si>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</si>
  <si>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</si>
  <si>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</si>
  <si>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</si>
  <si>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</si>
  <si>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</si>
  <si>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</si>
  <si>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</si>
  <si>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</si>
  <si>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</si>
  <si>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</si>
  <si>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</si>
  <si>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</si>
  <si>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</si>
  <si>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</si>
  <si>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</si>
  <si>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</si>
  <si>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</si>
  <si>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</si>
  <si>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</si>
  <si>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</si>
  <si>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</si>
  <si>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</si>
  <si>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</si>
  <si>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</si>
  <si>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</si>
  <si>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</si>
  <si>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</si>
  <si>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</si>
  <si>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</si>
  <si>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</si>
  <si>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</si>
  <si>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</si>
  <si>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</si>
  <si>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</si>
  <si>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</si>
  <si>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</si>
  <si>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</si>
  <si>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</si>
  <si>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</si>
  <si>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</si>
  <si>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</si>
  <si>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</si>
  <si>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</si>
  <si>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</si>
  <si>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</si>
  <si>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</si>
  <si>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</si>
  <si>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</si>
  <si>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</si>
  <si>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</si>
  <si>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</si>
  <si>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</si>
  <si>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</si>
  <si>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</si>
  <si>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</si>
  <si>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</si>
  <si>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</si>
  <si>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</si>
  <si>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</si>
  <si>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</si>
  <si>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</si>
  <si>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</si>
  <si>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</si>
  <si>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</si>
  <si>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</si>
  <si>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</si>
  <si>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</si>
  <si>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</si>
  <si>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</si>
  <si>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</si>
  <si>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</si>
  <si>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</si>
  <si>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</si>
  <si>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</si>
  <si>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</si>
  <si>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</si>
  <si>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</si>
  <si>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</si>
  <si>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</si>
  <si>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</si>
  <si>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</si>
  <si>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</si>
  <si>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</si>
  <si>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</si>
  <si>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</si>
  <si>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</si>
  <si>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</si>
  <si>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</si>
  <si>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</si>
  <si>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</si>
  <si>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</si>
  <si>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</si>
  <si>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</si>
  <si>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</si>
  <si>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</si>
  <si>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</si>
  <si>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</si>
  <si>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</si>
  <si>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</si>
  <si>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</si>
  <si>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</si>
  <si>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</si>
  <si>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</si>
  <si>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</si>
  <si>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</si>
  <si>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</si>
  <si>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</si>
  <si>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</si>
  <si>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</si>
  <si>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</si>
  <si>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</si>
  <si>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</si>
  <si>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</si>
  <si>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</si>
  <si>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</si>
  <si>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</si>
  <si>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</si>
  <si>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</si>
  <si>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</si>
  <si>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</si>
  <si>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</si>
  <si>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</si>
  <si>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</si>
  <si>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</si>
  <si>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</si>
  <si>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</si>
  <si>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</si>
  <si>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</si>
  <si>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</si>
  <si>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</si>
  <si>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</si>
  <si>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</si>
  <si>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</si>
  <si>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</si>
  <si>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</si>
  <si>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</si>
  <si>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</si>
  <si>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</si>
  <si>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</si>
  <si>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</si>
  <si>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</si>
  <si>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</si>
  <si>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</si>
  <si>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</si>
  <si>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</si>
  <si>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</si>
  <si>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</si>
  <si>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</si>
  <si>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</si>
  <si>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</si>
  <si>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</si>
  <si>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</si>
  <si>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</si>
  <si>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</si>
  <si>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</si>
  <si>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</si>
  <si>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</si>
  <si>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</si>
  <si>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</si>
  <si>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</si>
  <si>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</si>
  <si>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</si>
  <si>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</si>
  <si>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</si>
  <si>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</si>
  <si>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</si>
  <si>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</si>
  <si>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</si>
  <si>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</si>
  <si>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</si>
  <si>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</si>
  <si>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</si>
  <si>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</si>
  <si>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</si>
  <si>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</si>
  <si>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</si>
  <si>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</si>
  <si>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</si>
  <si>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</si>
  <si>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</si>
  <si>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</si>
  <si>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</si>
  <si>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</si>
  <si>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</si>
  <si>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</si>
  <si>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</si>
  <si>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</si>
  <si>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</si>
  <si>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</si>
  <si>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</si>
  <si>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</si>
  <si>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</si>
  <si>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</si>
  <si>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</si>
  <si>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</si>
  <si>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</si>
  <si>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</si>
  <si>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</si>
  <si>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</si>
  <si>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</si>
  <si>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</si>
  <si>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</si>
  <si>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</si>
  <si>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</si>
  <si>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</si>
  <si>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</si>
  <si>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</si>
  <si>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</si>
  <si>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</si>
  <si>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</si>
  <si>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</si>
  <si>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</si>
  <si>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</si>
  <si>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</si>
  <si>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</si>
  <si>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</si>
  <si>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</si>
  <si>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</si>
  <si>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</si>
  <si>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</si>
  <si>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</si>
  <si>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</si>
  <si>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</si>
  <si>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</si>
  <si>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</si>
  <si>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</si>
  <si>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</si>
  <si>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</si>
  <si>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</si>
  <si>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</si>
  <si>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</si>
  <si>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</si>
  <si>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</si>
  <si>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</si>
  <si>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</si>
  <si>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</si>
  <si>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</si>
  <si>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</si>
  <si>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</si>
  <si>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</si>
  <si>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</si>
  <si>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</si>
  <si>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</si>
  <si>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</si>
  <si>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</si>
  <si>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</si>
  <si>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</si>
  <si>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</si>
  <si>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</si>
  <si>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</si>
  <si>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</si>
  <si>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</si>
  <si>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</si>
  <si>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</si>
  <si>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</si>
  <si>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</si>
  <si>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</si>
  <si>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</si>
  <si>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</si>
  <si>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</si>
  <si>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</si>
  <si>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</si>
  <si>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</si>
  <si>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</si>
  <si>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</si>
  <si>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</si>
  <si>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</si>
  <si>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</si>
  <si>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</si>
  <si>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</si>
  <si>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</si>
  <si>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</si>
  <si>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</si>
  <si>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</si>
  <si>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</si>
  <si>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</si>
  <si>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</si>
  <si>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</si>
  <si>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</si>
  <si>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</si>
  <si>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</si>
  <si>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</si>
  <si>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</si>
  <si>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</si>
  <si>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</si>
  <si>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</si>
  <si>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</si>
  <si>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</si>
  <si>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</si>
  <si>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</si>
  <si>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</si>
  <si>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</si>
  <si>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</si>
  <si>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</si>
  <si>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</si>
  <si>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</si>
  <si>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</si>
  <si>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</si>
  <si>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</si>
  <si>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</si>
  <si>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</si>
  <si>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</si>
  <si>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</si>
  <si>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</si>
  <si>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</si>
  <si>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</si>
  <si>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</si>
  <si>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</si>
  <si>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</si>
  <si>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</si>
  <si>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</si>
  <si>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</si>
  <si>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</si>
  <si>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</si>
  <si>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</si>
  <si>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</si>
  <si>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</si>
  <si>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</si>
  <si>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</si>
  <si>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</si>
  <si>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</si>
  <si>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</si>
  <si>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</si>
  <si>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</si>
  <si>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</si>
  <si>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</si>
  <si>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</si>
  <si>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</si>
  <si>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</si>
  <si>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</si>
  <si>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</si>
  <si>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</si>
  <si>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</si>
  <si>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</si>
  <si>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</si>
  <si>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</si>
  <si>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</si>
  <si>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</si>
  <si>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</si>
  <si>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</si>
  <si>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</si>
  <si>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</si>
  <si>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</si>
  <si>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</si>
  <si>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</si>
  <si>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</si>
  <si>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</si>
  <si>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</si>
  <si>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</si>
  <si>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</si>
  <si>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</si>
  <si>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</si>
  <si>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</si>
  <si>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</si>
  <si>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</si>
  <si>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</si>
  <si>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</si>
  <si>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</si>
  <si>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</si>
  <si>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</si>
  <si>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</si>
  <si>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</si>
  <si>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</si>
  <si>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</si>
  <si>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</si>
  <si>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</si>
  <si>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</si>
  <si>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</si>
  <si>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</si>
  <si>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</si>
  <si>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</si>
  <si>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</si>
  <si>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</si>
  <si>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</si>
  <si>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</si>
  <si>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</si>
  <si>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</si>
  <si>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</si>
  <si>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</si>
  <si>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</si>
  <si>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</si>
  <si>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</si>
  <si>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</si>
  <si>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</si>
  <si>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</si>
  <si>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</si>
  <si>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</si>
  <si>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</si>
  <si>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</si>
  <si>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</si>
  <si>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</si>
  <si>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</si>
  <si>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</si>
  <si>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</si>
  <si>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</si>
  <si>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</si>
  <si>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</si>
  <si>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</si>
  <si>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</si>
  <si>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</si>
  <si>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</si>
  <si>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</si>
  <si>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</si>
  <si>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</si>
  <si>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</si>
  <si>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</si>
  <si>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</si>
  <si>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</si>
  <si>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</si>
  <si>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</si>
  <si>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</si>
  <si>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</si>
  <si>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</si>
  <si>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</si>
  <si>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</si>
  <si>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</si>
  <si>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</si>
  <si>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</si>
  <si>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</si>
  <si>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</si>
  <si>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</si>
  <si>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</si>
  <si>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</si>
  <si>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</si>
  <si>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</si>
  <si>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</si>
  <si>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</si>
  <si>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</si>
  <si>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</si>
  <si>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</si>
  <si>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</si>
  <si>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</si>
  <si>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</si>
  <si>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</si>
  <si>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</si>
  <si>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</si>
  <si>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</si>
  <si>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</si>
  <si>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</si>
  <si>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</si>
  <si>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</si>
  <si>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</si>
  <si>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</si>
  <si>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</si>
  <si>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</si>
  <si>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</si>
  <si>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</si>
  <si>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</si>
  <si>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</si>
  <si>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</si>
  <si>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</si>
  <si>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</si>
  <si>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</si>
  <si>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</si>
  <si>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</si>
  <si>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</si>
  <si>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</si>
  <si>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</si>
  <si>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</si>
  <si>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</si>
  <si>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</si>
  <si>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</si>
  <si>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</si>
  <si>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</si>
  <si>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</si>
  <si>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</si>
  <si>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</si>
  <si>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</si>
  <si>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</si>
  <si>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</si>
  <si>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</si>
  <si>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</si>
  <si>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</si>
  <si>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</si>
  <si>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</si>
  <si>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</si>
  <si>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</si>
  <si>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</si>
  <si>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</si>
  <si>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</si>
  <si>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</si>
  <si>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</si>
  <si>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</si>
  <si>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</si>
  <si>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</si>
  <si>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</si>
  <si>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</si>
  <si>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</si>
  <si>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</si>
  <si>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</si>
  <si>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</si>
  <si>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</si>
  <si>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</si>
  <si>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</si>
  <si>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</si>
  <si>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</si>
  <si>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</si>
  <si>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</si>
  <si>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</si>
  <si>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</si>
  <si>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</si>
  <si>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</si>
  <si>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</si>
  <si>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</si>
  <si>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</si>
  <si>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</si>
  <si>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</si>
  <si>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</si>
  <si>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</si>
  <si>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</si>
  <si>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</si>
  <si>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</si>
  <si>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</si>
  <si>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</si>
  <si>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</si>
  <si>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</si>
  <si>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</si>
  <si>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</si>
  <si>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</si>
  <si>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</si>
  <si>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</si>
  <si>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</si>
  <si>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</si>
  <si>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</si>
  <si>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</si>
  <si>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</si>
  <si>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</si>
  <si>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</si>
  <si>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</si>
  <si>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</si>
  <si>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</si>
  <si>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</si>
  <si>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</si>
  <si>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</si>
  <si>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</si>
  <si>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</si>
  <si>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</si>
  <si>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</si>
  <si>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</si>
  <si>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</si>
  <si>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</si>
  <si>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</si>
  <si>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</si>
  <si>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</si>
  <si>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</si>
  <si>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</si>
  <si>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</si>
  <si>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</si>
  <si>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</si>
  <si>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</si>
  <si>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</si>
  <si>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</si>
  <si>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</si>
  <si>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</si>
  <si>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</si>
  <si>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</si>
  <si>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</si>
  <si>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</si>
  <si>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</si>
  <si>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</si>
  <si>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</si>
  <si>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</si>
  <si>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</si>
  <si>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</si>
  <si>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</si>
  <si>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</si>
  <si>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</si>
  <si>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</si>
  <si>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</si>
  <si>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</si>
  <si>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</si>
  <si>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</si>
  <si>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</si>
  <si>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</si>
  <si>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</si>
  <si>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</si>
  <si>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</si>
  <si>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</si>
  <si>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</si>
  <si>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</si>
  <si>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</si>
  <si>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</si>
  <si>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</si>
  <si>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</si>
  <si>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</si>
  <si>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</si>
  <si>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</si>
  <si>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</si>
  <si>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</si>
  <si>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</si>
  <si>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</si>
  <si>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</si>
  <si>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</si>
  <si>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</si>
  <si>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</si>
  <si>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</si>
  <si>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</si>
  <si>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</si>
  <si>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</si>
  <si>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</si>
  <si>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</si>
  <si>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</si>
  <si>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</si>
  <si>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</si>
  <si>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</si>
  <si>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</si>
  <si>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</si>
  <si>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</si>
  <si>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</si>
  <si>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</si>
  <si>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</si>
  <si>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</si>
  <si>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</si>
  <si>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</si>
  <si>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</si>
  <si>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</si>
  <si>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</si>
  <si>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</si>
  <si>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</si>
  <si>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</si>
  <si>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</si>
  <si>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</si>
  <si>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</si>
  <si>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</si>
  <si>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</si>
  <si>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</si>
  <si>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</si>
  <si>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</si>
  <si>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</si>
  <si>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</si>
  <si>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</si>
  <si>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</si>
  <si>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</si>
  <si>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</si>
  <si>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</si>
  <si>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</si>
  <si>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</si>
  <si>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</si>
  <si>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</si>
  <si>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</si>
  <si>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</si>
  <si>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</si>
  <si>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</si>
  <si>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</si>
  <si>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</si>
  <si>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</si>
  <si>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</si>
  <si>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</si>
  <si>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</si>
  <si>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</si>
  <si>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</si>
  <si>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</si>
  <si>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</si>
  <si>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</si>
  <si>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</si>
  <si>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</si>
  <si>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</si>
  <si>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</si>
  <si>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</si>
  <si>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</si>
  <si>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</si>
  <si>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</si>
  <si>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</si>
  <si>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</si>
  <si>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</si>
  <si>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</si>
  <si>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</si>
  <si>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</si>
  <si>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</si>
  <si>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</si>
  <si>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</si>
  <si>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</si>
  <si>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</si>
  <si>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</si>
  <si>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</si>
  <si>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</si>
  <si>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</si>
  <si>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</si>
  <si>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</si>
  <si>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</si>
  <si>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</si>
  <si>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</si>
  <si>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</si>
  <si>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</si>
  <si>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</si>
  <si>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</si>
  <si>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</si>
  <si>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</si>
  <si>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</si>
  <si>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</si>
  <si>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</si>
  <si>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</si>
  <si>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</si>
  <si>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</si>
  <si>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</si>
  <si>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</si>
  <si>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</si>
  <si>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</si>
  <si>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</si>
  <si>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</si>
  <si>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</si>
  <si>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</si>
  <si>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</si>
  <si>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</si>
  <si>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</si>
  <si>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</si>
  <si>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</si>
  <si>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</si>
  <si>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</si>
  <si>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</si>
  <si>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</si>
  <si>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</si>
  <si>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</si>
  <si>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</si>
  <si>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</si>
  <si>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</si>
  <si>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</si>
  <si>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</si>
  <si>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</si>
  <si>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</si>
  <si>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</si>
  <si>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</si>
  <si>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</si>
  <si>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</si>
  <si>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</si>
  <si>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</si>
  <si>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</si>
  <si>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</si>
  <si>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</si>
  <si>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</si>
  <si>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</si>
  <si>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</si>
  <si>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</si>
  <si>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</si>
  <si>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</si>
  <si>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</si>
  <si>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</si>
  <si>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</si>
  <si>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</si>
  <si>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</si>
  <si>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</si>
  <si>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</si>
  <si>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</si>
  <si>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</si>
  <si>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</si>
  <si>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</si>
  <si>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</si>
  <si>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</si>
  <si>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</si>
  <si>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</si>
  <si>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</si>
  <si>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</si>
  <si>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</si>
  <si>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</si>
  <si>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</si>
  <si>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</si>
  <si>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</si>
  <si>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</si>
  <si>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</si>
  <si>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</si>
  <si>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</si>
  <si>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</si>
  <si>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</si>
  <si>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</si>
  <si>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</si>
  <si>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</si>
  <si>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</si>
  <si>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</si>
  <si>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</si>
  <si>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</si>
  <si>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</si>
  <si>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</si>
  <si>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</si>
  <si>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</si>
  <si>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</si>
  <si>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</si>
  <si>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</si>
  <si>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</si>
  <si>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</si>
  <si>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</si>
  <si>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</si>
  <si>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</si>
  <si>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</si>
  <si>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</si>
  <si>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</si>
  <si>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</si>
  <si>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</si>
  <si>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</si>
  <si>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</si>
  <si>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</si>
  <si>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</si>
  <si>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</si>
  <si>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</si>
  <si>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</si>
  <si>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</si>
  <si>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</si>
  <si>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</si>
  <si>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</si>
  <si>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</si>
  <si>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</si>
  <si>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</si>
  <si>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</si>
  <si>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</si>
  <si>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</si>
  <si>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</si>
  <si>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</si>
  <si>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</si>
  <si>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</si>
  <si>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</si>
  <si>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</si>
  <si>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</si>
  <si>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</si>
  <si>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</si>
  <si>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</si>
  <si>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</si>
  <si>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</si>
  <si>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</si>
  <si>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</si>
  <si>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</si>
  <si>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</si>
  <si>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</si>
  <si>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</si>
  <si>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</si>
  <si>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</si>
  <si>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</si>
  <si>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</si>
  <si>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</si>
  <si>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</si>
  <si>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</si>
  <si>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</si>
  <si>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</si>
  <si>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</si>
  <si>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</si>
  <si>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</si>
  <si>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</si>
  <si>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</si>
  <si>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</si>
  <si>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</si>
  <si>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</si>
  <si>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</si>
  <si>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</si>
  <si>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</si>
  <si>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</si>
  <si>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</si>
  <si>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</si>
  <si>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</si>
  <si>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</si>
  <si>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</si>
  <si>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</si>
  <si>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</si>
  <si>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</si>
  <si>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</si>
  <si>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</si>
  <si>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</si>
  <si>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</si>
  <si>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</si>
  <si>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</si>
  <si>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</si>
  <si>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</si>
  <si>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</si>
  <si>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</si>
  <si>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</si>
  <si>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</si>
  <si>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</si>
  <si>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</si>
  <si>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</si>
  <si>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</si>
  <si>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</si>
  <si>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</si>
  <si>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</si>
  <si>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</si>
  <si>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</si>
  <si>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</si>
  <si>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</si>
  <si>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</si>
  <si>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</si>
  <si>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</si>
  <si>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</si>
  <si>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</si>
  <si>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</si>
  <si>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</si>
  <si>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</si>
  <si>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</si>
  <si>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</si>
  <si>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</si>
  <si>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</si>
  <si>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</si>
  <si>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</si>
  <si>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</si>
  <si>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</si>
  <si>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</si>
  <si>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</si>
  <si>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</si>
  <si>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</si>
  <si>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</si>
  <si>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</si>
  <si>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</si>
  <si>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</si>
  <si>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</si>
  <si>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</si>
  <si>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</si>
  <si>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</si>
  <si>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</si>
  <si>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</si>
  <si>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</si>
  <si>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</si>
  <si>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</si>
  <si>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</si>
  <si>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</si>
  <si>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</si>
  <si>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</si>
  <si>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</si>
  <si>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</si>
  <si>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</si>
  <si>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</si>
  <si>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</si>
  <si>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</si>
  <si>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</si>
  <si>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</si>
  <si>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</si>
  <si>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</si>
  <si>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</si>
  <si>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</si>
  <si>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</si>
  <si>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</si>
  <si>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</si>
  <si>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</si>
  <si>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</si>
  <si>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</si>
  <si>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</si>
  <si>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</si>
  <si>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</si>
  <si>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</si>
  <si>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</si>
  <si>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</si>
  <si>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</si>
  <si>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</si>
  <si>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</si>
  <si>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</si>
  <si>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</si>
  <si>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</si>
  <si>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</si>
  <si>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</si>
  <si>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</si>
  <si>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</si>
  <si>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</si>
  <si>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</si>
  <si>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</si>
  <si>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</si>
  <si>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</si>
  <si>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</si>
  <si>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</si>
  <si>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</si>
  <si>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</si>
  <si>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</si>
  <si>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</si>
  <si>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</si>
  <si>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</si>
  <si>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</si>
  <si>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</si>
  <si>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</si>
  <si>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</si>
  <si>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</si>
  <si>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</si>
  <si>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</si>
  <si>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</si>
  <si>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</si>
  <si>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</si>
  <si>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</si>
  <si>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</si>
  <si>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</si>
  <si>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</si>
  <si>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</si>
  <si>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</si>
  <si>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</si>
  <si>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</si>
  <si>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</si>
  <si>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</si>
  <si>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</si>
  <si>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</si>
  <si>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</si>
  <si>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</si>
  <si>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</si>
  <si>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</si>
  <si>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</si>
  <si>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</si>
  <si>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</si>
  <si>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</si>
  <si>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</si>
  <si>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</si>
  <si>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</si>
  <si>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</si>
  <si>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</si>
  <si>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</si>
  <si>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</si>
  <si>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</si>
  <si>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</si>
  <si>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</si>
  <si>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</si>
  <si>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</si>
  <si>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</si>
  <si>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</si>
  <si>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</si>
  <si>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</si>
  <si>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</si>
  <si>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</si>
  <si>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</si>
  <si>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</si>
  <si>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</si>
  <si>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</si>
  <si>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</si>
  <si>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</si>
  <si>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</si>
  <si>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</si>
  <si>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</si>
  <si>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</si>
  <si>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</si>
  <si>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</si>
  <si>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</si>
  <si>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</si>
  <si>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</si>
  <si>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</si>
  <si>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</si>
  <si>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</si>
  <si>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</si>
  <si>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</si>
  <si>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</si>
  <si>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</si>
  <si>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</si>
  <si>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</si>
  <si>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</si>
  <si>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</si>
  <si>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</si>
  <si>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</si>
  <si>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</si>
  <si>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</si>
  <si>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</si>
  <si>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</si>
  <si>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</si>
  <si>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</si>
  <si>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</si>
  <si>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</si>
  <si>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</si>
  <si>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</si>
  <si>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</si>
  <si>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</si>
  <si>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</si>
  <si>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</si>
  <si>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</si>
  <si>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</si>
  <si>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</si>
  <si>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</si>
  <si>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</si>
  <si>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</si>
  <si>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</si>
  <si>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</si>
  <si>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</si>
  <si>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</si>
  <si>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</si>
  <si>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</si>
  <si>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</si>
  <si>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</si>
  <si>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</si>
  <si>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</si>
  <si>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</si>
  <si>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</si>
  <si>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</si>
  <si>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</si>
  <si>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</si>
  <si>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</si>
  <si>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</si>
  <si>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</si>
  <si>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</si>
  <si>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</si>
  <si>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</si>
  <si>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</si>
  <si>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</si>
  <si>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</si>
  <si>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</si>
  <si>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</si>
  <si>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</si>
  <si>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</si>
  <si>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</si>
  <si>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</si>
  <si>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</si>
  <si>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</si>
  <si>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</si>
  <si>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</si>
  <si>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</si>
  <si>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</si>
  <si>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</si>
  <si>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</si>
  <si>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</si>
  <si>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</si>
  <si>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</si>
  <si>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</si>
  <si>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</si>
  <si>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</si>
  <si>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</si>
  <si>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</si>
  <si>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</si>
  <si>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</si>
  <si>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</si>
  <si>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</si>
  <si>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</si>
  <si>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</si>
  <si>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</si>
  <si>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</si>
  <si>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</si>
  <si>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</si>
  <si>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</si>
  <si>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</si>
  <si>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</si>
  <si>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</si>
  <si>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</si>
  <si>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</si>
  <si>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</si>
  <si>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</si>
  <si>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</si>
  <si>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</si>
  <si>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</si>
  <si>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</si>
  <si>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</si>
  <si>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</si>
  <si>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</si>
  <si>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</si>
  <si>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</si>
  <si>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</si>
  <si>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</si>
  <si>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</si>
  <si>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</si>
  <si>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</si>
  <si>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</si>
  <si>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</si>
  <si>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</si>
  <si>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</si>
  <si>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</si>
  <si>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</si>
  <si>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</si>
  <si>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</si>
  <si>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</si>
  <si>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</si>
  <si>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</si>
  <si>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</si>
  <si>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</si>
  <si>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</si>
  <si>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</si>
  <si>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</si>
  <si>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</si>
  <si>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</si>
  <si>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</si>
  <si>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</si>
  <si>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</si>
  <si>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</si>
  <si>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</si>
  <si>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</si>
  <si>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</si>
  <si>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</si>
  <si>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</si>
  <si>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</si>
  <si>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</si>
  <si>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</si>
  <si>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</si>
  <si>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</si>
  <si>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</si>
  <si>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</si>
  <si>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</si>
  <si>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</si>
  <si>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</si>
  <si>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</si>
  <si>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</si>
  <si>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</si>
  <si>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</si>
  <si>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</si>
  <si>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</si>
  <si>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</si>
  <si>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</si>
  <si>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</si>
  <si>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</si>
  <si>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</si>
  <si>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</si>
  <si>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</si>
  <si>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</si>
  <si>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</si>
  <si>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</si>
  <si>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</si>
  <si>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</si>
  <si>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</si>
  <si>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</si>
  <si>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</si>
  <si>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</si>
  <si>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</si>
  <si>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</si>
  <si>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</si>
  <si>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</si>
  <si>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</si>
  <si>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</si>
  <si>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</si>
  <si>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</si>
  <si>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</si>
  <si>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</si>
  <si>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</si>
  <si>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</si>
  <si>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</si>
  <si>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</si>
  <si>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</si>
  <si>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</si>
  <si>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</si>
  <si>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</si>
  <si>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</si>
  <si>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</si>
  <si>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</si>
  <si>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</si>
  <si>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</si>
  <si>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</si>
  <si>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</si>
  <si>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</si>
  <si>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</si>
  <si>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</si>
  <si>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</si>
  <si>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</si>
  <si>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</si>
  <si>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</si>
  <si>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</si>
  <si>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</si>
  <si>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</si>
  <si>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</si>
  <si>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</si>
  <si>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</si>
  <si>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</si>
  <si>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</si>
  <si>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</si>
  <si>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</si>
  <si>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</si>
  <si>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</si>
  <si>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</si>
  <si>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</si>
  <si>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</si>
  <si>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</si>
  <si>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</si>
  <si>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</si>
  <si>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</si>
  <si>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</si>
  <si>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</si>
  <si>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</si>
  <si>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</si>
  <si>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</si>
  <si>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</si>
  <si>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</si>
  <si>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</si>
  <si>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</si>
  <si>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</si>
  <si>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</si>
  <si>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</si>
  <si>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</si>
  <si>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</si>
  <si>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</si>
  <si>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</si>
  <si>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</si>
  <si>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</si>
  <si>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</si>
  <si>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</si>
  <si>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</si>
  <si>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</si>
  <si>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</si>
  <si>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</si>
  <si>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</si>
  <si>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</si>
  <si>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</si>
  <si>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</si>
  <si>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</si>
  <si>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</si>
  <si>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</si>
  <si>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</si>
  <si>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</si>
  <si>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</si>
  <si>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</si>
  <si>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</si>
  <si>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</si>
  <si>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</si>
  <si>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</si>
  <si>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</si>
  <si>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</si>
  <si>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</si>
  <si>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</si>
  <si>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</si>
  <si>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</si>
  <si>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</si>
  <si>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</si>
  <si>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</si>
  <si>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</si>
  <si>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</si>
  <si>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</si>
  <si>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</si>
  <si>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</si>
  <si>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</si>
  <si>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</si>
  <si>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</si>
  <si>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</si>
  <si>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</si>
  <si>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</si>
  <si>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</si>
  <si>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</si>
  <si>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</si>
  <si>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</si>
  <si>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</si>
  <si>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</si>
  <si>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</si>
  <si>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</si>
  <si>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</si>
  <si>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</si>
  <si>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</si>
  <si>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</si>
  <si>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</si>
  <si>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</si>
  <si>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</si>
  <si>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</si>
  <si>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</si>
  <si>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</si>
  <si>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</si>
  <si>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</si>
  <si>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</si>
  <si>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</si>
  <si>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</si>
  <si>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</si>
  <si>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</si>
  <si>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</si>
  <si>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</si>
  <si>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</si>
  <si>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</si>
  <si>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</si>
  <si>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</si>
  <si>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</si>
  <si>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</si>
  <si>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</si>
  <si>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</si>
  <si>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</si>
  <si>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</si>
  <si>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</si>
  <si>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</si>
  <si>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</si>
  <si>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</si>
  <si>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</si>
  <si>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</si>
  <si>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</si>
  <si>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</si>
  <si>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</si>
  <si>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</si>
  <si>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</si>
  <si>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</si>
  <si>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</si>
  <si>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</si>
  <si>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</si>
  <si>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</si>
  <si>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</si>
  <si>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</si>
  <si>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</si>
  <si>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</si>
  <si>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</si>
  <si>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</si>
  <si>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</si>
  <si>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</si>
  <si>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</si>
  <si>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</si>
  <si>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</si>
  <si>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</si>
  <si>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</si>
  <si>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</si>
  <si>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</si>
  <si>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</si>
  <si>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</si>
  <si>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</si>
  <si>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</si>
  <si>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</si>
  <si>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</si>
  <si>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</si>
  <si>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</si>
  <si>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</si>
  <si>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</si>
  <si>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</si>
  <si>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</si>
  <si>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</si>
  <si>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</si>
  <si>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</si>
  <si>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</si>
  <si>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</si>
  <si>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</si>
  <si>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</si>
  <si>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</si>
  <si>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</si>
  <si>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</si>
  <si>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</si>
  <si>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</si>
  <si>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</si>
  <si>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</si>
  <si>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</si>
  <si>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</si>
  <si>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</si>
  <si>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</si>
  <si>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</si>
  <si>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</si>
  <si>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</si>
  <si>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</si>
  <si>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</si>
  <si>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</si>
  <si>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</si>
  <si>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</si>
  <si>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</si>
  <si>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</si>
  <si>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</si>
  <si>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</si>
  <si>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</si>
  <si>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</si>
  <si>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</si>
  <si>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</si>
  <si>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</si>
  <si>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</si>
  <si>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</si>
  <si>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</si>
  <si>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</si>
  <si>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</si>
  <si>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</si>
  <si>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</si>
  <si>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</si>
  <si>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</si>
  <si>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</si>
  <si>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</si>
  <si>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</si>
  <si>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</si>
  <si>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</si>
  <si>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</si>
  <si>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</si>
  <si>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</si>
  <si>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</si>
  <si>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</si>
  <si>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</si>
  <si>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</si>
  <si>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</si>
  <si>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</si>
  <si>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</si>
  <si>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</si>
  <si>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</si>
  <si>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</si>
  <si>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</si>
  <si>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</si>
  <si>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</si>
  <si>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</si>
  <si>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</si>
  <si>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</si>
  <si>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</si>
  <si>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</si>
  <si>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</si>
  <si>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</si>
  <si>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</si>
  <si>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</si>
  <si>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</si>
  <si>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</si>
  <si>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</si>
  <si>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</si>
  <si>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</si>
  <si>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</si>
  <si>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</si>
  <si>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</si>
  <si>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</si>
  <si>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</si>
  <si>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</si>
  <si>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</si>
  <si>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</si>
  <si>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</si>
  <si>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</si>
  <si>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</si>
  <si>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</si>
  <si>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</si>
  <si>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</si>
  <si>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</si>
  <si>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</si>
  <si>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</si>
  <si>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</si>
  <si>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</si>
  <si>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</si>
  <si>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</si>
  <si>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</si>
  <si>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</si>
  <si>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</si>
  <si>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</si>
  <si>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</si>
  <si>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</si>
  <si>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</si>
  <si>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</si>
  <si>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</si>
  <si>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</si>
  <si>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</si>
  <si>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</si>
  <si>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</si>
  <si>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</si>
  <si>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</si>
  <si>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</si>
  <si>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</si>
  <si>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</si>
  <si>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</si>
  <si>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</si>
  <si>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</si>
  <si>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</si>
  <si>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</si>
  <si>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</si>
  <si>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</si>
  <si>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</si>
  <si>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</si>
  <si>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</si>
  <si>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</si>
  <si>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</si>
  <si>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</si>
  <si>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</si>
  <si>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</si>
  <si>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</si>
  <si>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</si>
  <si>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</si>
  <si>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</si>
  <si>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</si>
  <si>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</si>
  <si>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</si>
  <si>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</si>
  <si>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</si>
  <si>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</si>
  <si>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</si>
  <si>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</si>
  <si>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</si>
  <si>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</si>
  <si>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</si>
  <si>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</si>
  <si>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</si>
  <si>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</si>
  <si>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</si>
  <si>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</si>
  <si>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</si>
  <si>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</si>
  <si>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</si>
  <si>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</si>
  <si>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</si>
  <si>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</si>
  <si>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</si>
  <si>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</si>
  <si>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</si>
  <si>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</si>
  <si>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</si>
  <si>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</si>
  <si>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</si>
  <si>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</si>
  <si>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</si>
  <si>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</si>
  <si>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</si>
  <si>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</si>
  <si>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</si>
  <si>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</si>
  <si>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</si>
  <si>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</si>
  <si>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</si>
  <si>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</si>
  <si>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</si>
  <si>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</si>
  <si>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</si>
  <si>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</si>
  <si>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</si>
  <si>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</si>
  <si>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</si>
  <si>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</si>
  <si>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</si>
  <si>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</si>
  <si>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</si>
  <si>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</si>
  <si>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</si>
  <si>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</si>
  <si>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</si>
  <si>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</si>
  <si>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</si>
  <si>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</si>
  <si>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</si>
  <si>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</si>
  <si>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</si>
  <si>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</si>
  <si>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</si>
  <si>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</si>
  <si>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</si>
  <si>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</si>
  <si>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</si>
  <si>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</si>
  <si>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</si>
  <si>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</si>
  <si>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</si>
  <si>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</si>
  <si>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</si>
  <si>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</si>
  <si>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</si>
  <si>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</si>
  <si>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</si>
  <si>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</si>
  <si>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</si>
  <si>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</si>
  <si>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</si>
  <si>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</si>
  <si>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</si>
  <si>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</si>
  <si>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</si>
  <si>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</si>
  <si>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</si>
  <si>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</si>
  <si>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</si>
  <si>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</si>
  <si>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</si>
  <si>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</si>
  <si>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</si>
  <si>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</si>
  <si>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</si>
  <si>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</si>
  <si>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</si>
  <si>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</si>
  <si>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</si>
  <si>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</si>
  <si>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</si>
  <si>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</si>
  <si>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</si>
  <si>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</si>
  <si>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</si>
  <si>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</si>
  <si>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</si>
  <si>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</si>
  <si>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</si>
  <si>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</si>
  <si>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</si>
  <si>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</si>
  <si>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</si>
  <si>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</si>
  <si>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</si>
  <si>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</si>
  <si>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</si>
  <si>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</si>
  <si>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</si>
  <si>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</si>
  <si>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</si>
  <si>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</si>
  <si>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</si>
  <si>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</si>
  <si>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</si>
  <si>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</si>
  <si>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</si>
  <si>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</si>
  <si>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</si>
  <si>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</si>
  <si>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</si>
  <si>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</si>
  <si>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</si>
  <si>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</si>
  <si>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</si>
  <si>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</si>
  <si>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</si>
  <si>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</si>
  <si>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</si>
  <si>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</si>
  <si>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</si>
  <si>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</si>
  <si>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</si>
  <si>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</si>
  <si>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</si>
  <si>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</si>
  <si>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</si>
  <si>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</si>
  <si>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</si>
  <si>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</si>
  <si>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</si>
  <si>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</si>
  <si>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</si>
  <si>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</si>
  <si>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</si>
  <si>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</si>
  <si>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</si>
  <si>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</si>
  <si>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</si>
  <si>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</si>
  <si>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</si>
  <si>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</si>
  <si>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</si>
  <si>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</si>
  <si>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</si>
  <si>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</si>
  <si>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</si>
  <si>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</si>
  <si>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</si>
  <si>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</si>
  <si>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</si>
  <si>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</si>
  <si>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</si>
  <si>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</si>
  <si>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</si>
  <si>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</si>
  <si>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</si>
  <si>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</si>
  <si>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</si>
  <si>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</si>
  <si>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</si>
  <si>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</si>
  <si>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</si>
  <si>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</si>
  <si>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</si>
  <si>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</si>
  <si>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</si>
  <si>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</si>
  <si>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</si>
  <si>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</si>
  <si>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</si>
  <si>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</si>
  <si>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</si>
  <si>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</si>
  <si>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</si>
  <si>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</si>
  <si>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</si>
  <si>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</si>
  <si>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</si>
  <si>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</si>
  <si>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</si>
  <si>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</si>
  <si>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</si>
  <si>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</si>
  <si>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</si>
  <si>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</si>
  <si>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</si>
  <si>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</si>
  <si>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</si>
  <si>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</si>
  <si>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</si>
  <si>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</si>
  <si>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</si>
  <si>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</si>
  <si>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</si>
  <si>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</si>
  <si>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</si>
  <si>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</si>
  <si>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</si>
  <si>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</si>
  <si>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</si>
  <si>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</si>
  <si>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</si>
  <si>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</si>
  <si>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</si>
  <si>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</si>
  <si>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</si>
  <si>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</si>
  <si>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</si>
  <si>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</si>
  <si>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</si>
  <si>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</si>
  <si>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</si>
  <si>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</si>
  <si>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</si>
  <si>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</si>
  <si>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</si>
  <si>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</si>
  <si>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</si>
  <si>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</si>
  <si>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</si>
  <si>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</si>
  <si>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</si>
  <si>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</si>
  <si>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</si>
  <si>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</si>
  <si>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</si>
  <si>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</si>
  <si>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</si>
  <si>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</si>
  <si>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</si>
  <si>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</si>
  <si>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</si>
  <si>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</si>
  <si>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</si>
  <si>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</si>
  <si>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</si>
  <si>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</si>
  <si>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</si>
  <si>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</si>
  <si>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</si>
  <si>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</si>
  <si>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</si>
  <si>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</si>
  <si>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</si>
  <si>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</si>
  <si>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</si>
  <si>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</si>
  <si>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</si>
  <si>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</si>
  <si>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</si>
  <si>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</si>
  <si>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</si>
  <si>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</si>
  <si>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</si>
  <si>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</si>
  <si>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</si>
  <si>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</si>
  <si>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</si>
  <si>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</si>
  <si>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</si>
  <si>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</si>
  <si>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</si>
  <si>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</si>
  <si>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</si>
  <si>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</si>
  <si>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</si>
  <si>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</si>
  <si>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</si>
  <si>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</si>
  <si>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</si>
  <si>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</si>
  <si>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</si>
  <si>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</si>
  <si>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</si>
  <si>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</si>
  <si>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</si>
  <si>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</si>
  <si>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</si>
  <si>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</si>
  <si>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</si>
  <si>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</si>
  <si>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</si>
  <si>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</si>
  <si>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</si>
  <si>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</si>
  <si>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</si>
  <si>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</si>
  <si>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</si>
  <si>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</si>
  <si>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</si>
  <si>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</si>
  <si>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</si>
  <si>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</si>
  <si>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</si>
  <si>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</si>
  <si>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</si>
  <si>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</si>
  <si>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</si>
  <si>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</si>
  <si>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</si>
  <si>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</si>
  <si>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</si>
  <si>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</si>
  <si>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</si>
  <si>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</si>
  <si>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</si>
  <si>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</si>
  <si>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</si>
  <si>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</si>
  <si>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</si>
  <si>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</si>
  <si>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</si>
  <si>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</si>
  <si>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</si>
  <si>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</si>
  <si>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</si>
  <si>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</si>
  <si>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</si>
  <si>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</si>
  <si>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</si>
  <si>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</si>
  <si>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</si>
  <si>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</si>
  <si>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</si>
  <si>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</si>
  <si>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</si>
  <si>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</si>
  <si>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</si>
  <si>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</si>
  <si>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</si>
  <si>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</si>
  <si>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</si>
  <si>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</si>
  <si>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</si>
  <si>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</si>
  <si>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</si>
  <si>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</si>
  <si>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</si>
  <si>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</si>
  <si>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</si>
  <si>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</si>
  <si>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</si>
  <si>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</si>
  <si>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</si>
  <si>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</si>
  <si>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</si>
  <si>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</si>
  <si>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</si>
  <si>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</si>
  <si>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</si>
  <si>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</si>
  <si>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</si>
  <si>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</si>
  <si>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</si>
  <si>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</si>
  <si>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</si>
  <si>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</si>
  <si>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</si>
  <si>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</si>
  <si>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</si>
  <si>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</si>
  <si>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</si>
  <si>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</si>
  <si>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</si>
  <si>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</si>
  <si>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</si>
  <si>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</si>
  <si>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</si>
  <si>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</si>
  <si>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</si>
  <si>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</si>
  <si>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</si>
  <si>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</si>
  <si>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</si>
  <si>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</si>
  <si>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</si>
  <si>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</si>
  <si>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</si>
  <si>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</si>
  <si>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</si>
  <si>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</si>
  <si>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</si>
  <si>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</si>
  <si>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</si>
  <si>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</si>
  <si>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</si>
  <si>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</si>
  <si>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</si>
  <si>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</si>
  <si>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</si>
  <si>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</si>
  <si>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</si>
  <si>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</si>
  <si>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</si>
  <si>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</si>
  <si>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</si>
  <si>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</si>
  <si>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</si>
  <si>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</si>
  <si>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</si>
  <si>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</si>
  <si>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</si>
  <si>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</si>
  <si>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</si>
  <si>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</si>
  <si>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</si>
  <si>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</si>
  <si>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</si>
  <si>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</si>
  <si>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</si>
  <si>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</si>
  <si>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</si>
  <si>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</si>
  <si>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</si>
  <si>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</si>
  <si>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</si>
  <si>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</si>
  <si>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</si>
  <si>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</si>
  <si>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</si>
  <si>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</si>
  <si>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</si>
  <si>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</si>
  <si>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</si>
  <si>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</si>
  <si>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</si>
  <si>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</si>
  <si>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</si>
  <si>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</si>
  <si>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</si>
  <si>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</si>
  <si>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</si>
  <si>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</si>
  <si>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</si>
  <si>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</si>
  <si>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</si>
  <si>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</si>
  <si>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</si>
  <si>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</si>
  <si>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</si>
  <si>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</si>
  <si>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</si>
  <si>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</si>
  <si>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</si>
  <si>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</si>
  <si>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</si>
  <si>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</si>
  <si>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</si>
  <si>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</si>
  <si>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</si>
  <si>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</si>
  <si>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</si>
  <si>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</si>
  <si>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</si>
  <si>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</si>
  <si>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</si>
  <si>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</si>
  <si>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</si>
  <si>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</si>
  <si>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</si>
  <si>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</si>
  <si>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</si>
  <si>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</si>
  <si>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</si>
  <si>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</si>
  <si>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</si>
  <si>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</si>
  <si>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</si>
  <si>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</si>
  <si>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</si>
  <si>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</si>
  <si>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</si>
  <si>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</si>
  <si>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</si>
  <si>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</si>
  <si>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</si>
  <si>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</si>
  <si>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</si>
  <si>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</si>
  <si>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</si>
  <si>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</si>
  <si>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</si>
  <si>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</si>
  <si>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</si>
  <si>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</si>
  <si>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</si>
  <si>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</si>
  <si>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</si>
  <si>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</si>
  <si>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</si>
  <si>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</si>
  <si>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</si>
  <si>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</si>
  <si>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</si>
  <si>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</si>
  <si>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</si>
  <si>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</si>
  <si>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</si>
  <si>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</si>
  <si>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</si>
  <si>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</si>
  <si>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</si>
  <si>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</si>
  <si>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</si>
  <si>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</si>
  <si>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</si>
  <si>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</si>
  <si>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</si>
  <si>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</si>
  <si>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</si>
  <si>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</si>
  <si>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</si>
  <si>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</si>
  <si>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</si>
  <si>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</si>
  <si>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</si>
  <si>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</si>
  <si>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</si>
  <si>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</si>
  <si>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</si>
  <si>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</si>
  <si>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</si>
  <si>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</si>
  <si>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</si>
  <si>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</si>
  <si>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</si>
  <si>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</si>
  <si>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</si>
  <si>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</si>
  <si>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</si>
  <si>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</si>
  <si>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</si>
  <si>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</si>
  <si>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</si>
  <si>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</si>
  <si>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</si>
  <si>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</si>
  <si>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</si>
  <si>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</si>
  <si>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</si>
  <si>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</si>
  <si>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</si>
  <si>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</si>
  <si>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</si>
  <si>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</si>
  <si>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</si>
  <si>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</si>
  <si>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</si>
  <si>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</si>
  <si>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</si>
  <si>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</si>
  <si>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</si>
  <si>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</si>
  <si>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</si>
  <si>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</si>
  <si>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</si>
  <si>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</si>
  <si>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</si>
  <si>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</si>
  <si>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</si>
  <si>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</si>
  <si>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</si>
  <si>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</si>
  <si>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</si>
  <si>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</si>
  <si>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</si>
  <si>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</si>
  <si>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</si>
  <si>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</si>
  <si>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</si>
  <si>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</si>
  <si>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</si>
  <si>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</si>
  <si>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</si>
  <si>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</si>
  <si>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</si>
  <si>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</si>
  <si>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</si>
  <si>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</si>
  <si>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</si>
  <si>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</si>
  <si>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</si>
  <si>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</si>
  <si>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</si>
  <si>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</si>
  <si>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</si>
  <si>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</si>
  <si>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</si>
  <si>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</si>
  <si>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</si>
  <si>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</si>
  <si>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</si>
  <si>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</si>
  <si>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</si>
  <si>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</si>
  <si>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</si>
  <si>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</si>
  <si>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</si>
  <si>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</si>
  <si>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</si>
  <si>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</si>
  <si>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</si>
  <si>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</si>
  <si>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</si>
  <si>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</si>
  <si>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</si>
  <si>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</si>
  <si>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</si>
  <si>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</si>
  <si>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</si>
  <si>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</si>
  <si>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</si>
  <si>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</si>
  <si>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</si>
  <si>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</si>
  <si>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</si>
  <si>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</si>
  <si>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</si>
  <si>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</si>
  <si>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</si>
  <si>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</si>
  <si>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</si>
  <si>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</si>
  <si>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</si>
  <si>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</si>
  <si>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</si>
  <si>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</si>
  <si>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</si>
  <si>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</si>
  <si>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</si>
  <si>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</si>
  <si>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</si>
  <si>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</si>
  <si>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</si>
  <si>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</si>
  <si>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</si>
  <si>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</si>
  <si>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</si>
  <si>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</si>
  <si>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</si>
  <si>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</si>
  <si>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</si>
  <si>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</si>
  <si>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</si>
  <si>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</si>
  <si>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</si>
  <si>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</si>
  <si>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</si>
  <si>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</si>
  <si>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</si>
  <si>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</si>
  <si>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</si>
  <si>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</si>
  <si>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</si>
  <si>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</si>
  <si>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</si>
  <si>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</si>
  <si>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</si>
  <si>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</si>
  <si>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</si>
  <si>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</si>
  <si>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</si>
  <si>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</si>
  <si>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</si>
  <si>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</si>
  <si>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</si>
  <si>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</si>
  <si>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</si>
  <si>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</si>
  <si>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</si>
  <si>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</si>
  <si>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</si>
  <si>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</si>
  <si>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</si>
  <si>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</si>
  <si>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</si>
  <si>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</si>
  <si>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</si>
  <si>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</si>
  <si>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</si>
  <si>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</si>
  <si>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</si>
  <si>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</si>
  <si>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</si>
  <si>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</si>
  <si>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</si>
  <si>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</si>
  <si>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</si>
  <si>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</si>
  <si>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</si>
  <si>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</si>
  <si>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</si>
  <si>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</si>
  <si>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</si>
  <si>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</si>
  <si>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</si>
  <si>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</si>
  <si>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</si>
  <si>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</si>
  <si>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</si>
  <si>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</si>
  <si>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</si>
  <si>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</si>
  <si>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</si>
  <si>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</si>
  <si>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</si>
  <si>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</si>
  <si>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</si>
  <si>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</si>
  <si>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</si>
  <si>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</si>
  <si>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</si>
  <si>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</si>
  <si>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</si>
  <si>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</si>
  <si>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</si>
  <si>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</si>
  <si>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</si>
  <si>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</si>
  <si>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</si>
  <si>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</si>
  <si>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</si>
  <si>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</si>
  <si>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</si>
  <si>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</si>
  <si>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</si>
  <si>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</si>
  <si>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</si>
  <si>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</si>
  <si>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</si>
  <si>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</si>
  <si>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</si>
  <si>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</si>
  <si>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</si>
  <si>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</si>
  <si>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</si>
  <si>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</si>
  <si>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</si>
  <si>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</si>
  <si>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</si>
  <si>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</si>
  <si>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</si>
  <si>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</si>
  <si>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</si>
  <si>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</si>
  <si>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</si>
  <si>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</si>
  <si>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</si>
  <si>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</si>
  <si>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</si>
  <si>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</si>
  <si>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</si>
  <si>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</si>
  <si>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</si>
  <si>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</si>
  <si>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</si>
  <si>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</si>
  <si>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</si>
  <si>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</si>
  <si>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</si>
  <si>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</si>
  <si>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</si>
  <si>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</si>
  <si>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</si>
  <si>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</si>
  <si>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</si>
  <si>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</si>
  <si>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</si>
  <si>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</si>
  <si>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</si>
  <si>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</si>
  <si>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</si>
  <si>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</si>
  <si>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</si>
  <si>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</si>
  <si>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</si>
  <si>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</si>
  <si>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</si>
  <si>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</si>
  <si>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</si>
  <si>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</si>
  <si>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</si>
  <si>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</si>
  <si>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</si>
  <si>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</si>
  <si>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</si>
  <si>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</si>
  <si>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</si>
  <si>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</si>
  <si>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</si>
  <si>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</si>
  <si>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</si>
  <si>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</si>
  <si>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</si>
  <si>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</si>
  <si>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</si>
  <si>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</si>
  <si>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</si>
  <si>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</si>
  <si>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</si>
  <si>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</si>
  <si>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</si>
  <si>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</si>
  <si>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</si>
  <si>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</si>
  <si>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</si>
  <si>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</si>
  <si>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</si>
  <si>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</si>
  <si>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</si>
  <si>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</si>
  <si>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</si>
  <si>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</si>
  <si>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</si>
  <si>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</si>
  <si>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</si>
  <si>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</si>
  <si>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</si>
  <si>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</si>
  <si>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</si>
  <si>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</si>
  <si>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</si>
  <si>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</si>
  <si>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</si>
  <si>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</si>
  <si>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</si>
  <si>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</si>
  <si>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</si>
  <si>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</si>
  <si>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</si>
  <si>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</si>
  <si>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</si>
  <si>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</si>
  <si>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</si>
  <si>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</si>
  <si>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</si>
  <si>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</si>
  <si>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</si>
  <si>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</si>
  <si>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</si>
  <si>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</si>
  <si>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</si>
  <si>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</si>
  <si>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</si>
  <si>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</si>
  <si>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</si>
  <si>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</si>
  <si>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</si>
  <si>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</si>
  <si>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</si>
  <si>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</si>
  <si>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</si>
  <si>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</si>
  <si>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</si>
  <si>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</si>
  <si>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</si>
  <si>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</si>
  <si>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</si>
  <si>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</si>
  <si>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</si>
  <si>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</si>
  <si>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</si>
  <si>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</si>
  <si>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</si>
  <si>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</si>
  <si>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</si>
  <si>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</si>
  <si>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</si>
  <si>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</si>
  <si>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</si>
  <si>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</si>
  <si>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</si>
  <si>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</si>
  <si>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</si>
  <si>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</si>
  <si>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</si>
  <si>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</si>
  <si>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</si>
  <si>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</si>
  <si>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</si>
  <si>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</si>
  <si>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</si>
  <si>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</si>
  <si>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</si>
  <si>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</si>
  <si>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</si>
  <si>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</si>
  <si>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</si>
  <si>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</si>
  <si>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</si>
  <si>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</si>
  <si>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</si>
  <si>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</si>
  <si>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</si>
  <si>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</si>
  <si>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</si>
  <si>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</si>
  <si>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</si>
  <si>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</si>
  <si>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</si>
  <si>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</si>
  <si>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</si>
  <si>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</si>
  <si>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</si>
  <si>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</si>
  <si>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</si>
  <si>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</si>
  <si>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</si>
  <si>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</si>
  <si>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</si>
  <si>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</si>
  <si>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</si>
  <si>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</si>
  <si>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</si>
  <si>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</si>
  <si>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</si>
  <si>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</si>
  <si>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</si>
  <si>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</si>
  <si>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</si>
  <si>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</si>
  <si>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</si>
  <si>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</si>
  <si>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</si>
  <si>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</si>
  <si>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</si>
  <si>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</si>
  <si>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</si>
  <si>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</si>
  <si>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</si>
  <si>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</si>
  <si>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</si>
  <si>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</si>
  <si>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</si>
  <si>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</si>
  <si>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</si>
  <si>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</si>
  <si>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</si>
  <si>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</si>
  <si>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</si>
  <si>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</si>
  <si>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</si>
  <si>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</si>
  <si>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</si>
  <si>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</si>
  <si>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</si>
  <si>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</si>
  <si>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</si>
  <si>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</si>
  <si>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</si>
  <si>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</si>
  <si>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</si>
  <si>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</si>
  <si>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</si>
  <si>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</si>
  <si>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</si>
  <si>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</si>
  <si>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</si>
  <si>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</si>
  <si>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</si>
  <si>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</si>
  <si>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</si>
  <si>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</si>
  <si>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</si>
  <si>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</si>
  <si>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</si>
  <si>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</si>
  <si>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</si>
  <si>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</si>
  <si>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</si>
  <si>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</si>
  <si>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</si>
  <si>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</si>
  <si>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</si>
  <si>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</si>
  <si>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</si>
  <si>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</si>
  <si>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</si>
  <si>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</si>
  <si>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</si>
  <si>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</si>
  <si>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</si>
  <si>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</si>
  <si>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</si>
  <si>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</si>
  <si>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</si>
  <si>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</si>
  <si>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</si>
  <si>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</si>
  <si>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</si>
  <si>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</si>
  <si>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</si>
  <si>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</si>
  <si>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</si>
  <si>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</si>
  <si>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</si>
  <si>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</si>
  <si>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</si>
  <si>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</si>
  <si>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</si>
  <si>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</si>
  <si>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</si>
  <si>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</si>
  <si>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</si>
  <si>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</si>
  <si>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</si>
  <si>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</si>
  <si>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</si>
  <si>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</si>
  <si>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</si>
  <si>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</si>
  <si>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</si>
  <si>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</si>
  <si>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</si>
  <si>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</si>
  <si>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</si>
  <si>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</si>
  <si>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</si>
  <si>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</si>
  <si>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</si>
  <si>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</si>
  <si>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</si>
  <si>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</si>
  <si>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</si>
  <si>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</si>
  <si>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</si>
  <si>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</si>
  <si>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</si>
  <si>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</si>
  <si>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</si>
  <si>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</si>
  <si>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</si>
  <si>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</si>
  <si>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</si>
  <si>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</si>
  <si>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</si>
  <si>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</si>
  <si>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</si>
  <si>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</si>
  <si>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</si>
  <si>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</si>
  <si>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</si>
  <si>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</si>
  <si>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</si>
  <si>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</si>
  <si>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</si>
  <si>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</si>
  <si>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</si>
  <si>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</si>
  <si>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</si>
  <si>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</si>
  <si>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</si>
  <si>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</si>
  <si>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</si>
  <si>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</si>
  <si>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</si>
  <si>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</si>
  <si>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</si>
  <si>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</si>
  <si>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</si>
  <si>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</si>
  <si>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</si>
  <si>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</si>
  <si>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</si>
  <si>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</si>
  <si>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</si>
  <si>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</si>
  <si>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</si>
  <si>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</si>
  <si>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</si>
  <si>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</si>
  <si>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</si>
  <si>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</si>
  <si>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</si>
  <si>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</si>
  <si>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</si>
  <si>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</si>
  <si>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</si>
  <si>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</si>
  <si>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</si>
  <si>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</si>
  <si>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</si>
  <si>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</si>
  <si>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</si>
  <si>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</si>
  <si>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</si>
  <si>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</si>
  <si>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</si>
  <si>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</si>
  <si>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</si>
  <si>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</si>
  <si>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</si>
  <si>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</si>
  <si>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</si>
  <si>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</si>
  <si>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</si>
  <si>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</si>
  <si>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</si>
  <si>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</si>
  <si>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</si>
  <si>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</si>
  <si>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</si>
  <si>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</si>
  <si>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</si>
  <si>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</si>
  <si>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</si>
  <si>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</si>
  <si>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</si>
  <si>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</si>
  <si>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</si>
  <si>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</si>
  <si>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</si>
  <si>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</si>
  <si>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</si>
  <si>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</si>
  <si>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</si>
  <si>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</si>
  <si>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</si>
  <si>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</si>
  <si>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</si>
  <si>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</si>
  <si>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</si>
  <si>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</si>
  <si>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</si>
  <si>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</si>
  <si>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</si>
  <si>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</si>
  <si>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</si>
  <si>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</si>
  <si>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</si>
  <si>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</si>
  <si>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</si>
  <si>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</si>
  <si>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</si>
  <si>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</si>
  <si>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</si>
  <si>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</si>
  <si>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</si>
  <si>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</si>
  <si>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</si>
  <si>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</si>
  <si>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</si>
  <si>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</si>
  <si>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</si>
  <si>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</si>
  <si>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</si>
  <si>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</si>
  <si>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</si>
  <si>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</si>
  <si>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</si>
  <si>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</si>
  <si>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</si>
  <si>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</si>
  <si>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</si>
  <si>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</si>
  <si>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</si>
  <si>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</si>
  <si>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</si>
  <si>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</si>
  <si>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</si>
  <si>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</si>
  <si>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</si>
  <si>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</si>
  <si>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</si>
  <si>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</si>
  <si>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</si>
  <si>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</si>
  <si>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</si>
  <si>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</si>
  <si>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</si>
  <si>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</si>
  <si>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</si>
  <si>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</si>
  <si>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</si>
  <si>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</si>
  <si>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</si>
  <si>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</si>
  <si>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</si>
  <si>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</si>
  <si>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</si>
  <si>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</si>
  <si>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</si>
  <si>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</si>
  <si>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</si>
  <si>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</si>
  <si>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</si>
  <si>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</si>
  <si>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</si>
  <si>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</si>
  <si>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</si>
  <si>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</si>
  <si>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</si>
  <si>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</si>
  <si>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</si>
  <si>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</si>
  <si>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</si>
  <si>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</si>
  <si>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</si>
  <si>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</si>
  <si>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</si>
  <si>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</si>
  <si>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</si>
  <si>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</si>
  <si>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</si>
  <si>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</si>
  <si>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</si>
  <si>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</si>
  <si>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</si>
  <si>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</si>
  <si>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</si>
  <si>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</si>
  <si>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</si>
  <si>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</si>
  <si>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</si>
  <si>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</si>
  <si>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</si>
  <si>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</si>
  <si>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</si>
  <si>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</si>
  <si>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</si>
  <si>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</si>
  <si>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</si>
  <si>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</si>
  <si>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</si>
  <si>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</si>
  <si>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</si>
  <si>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</si>
  <si>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</si>
  <si>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</si>
  <si>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</si>
  <si>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</si>
  <si>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</si>
  <si>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</si>
  <si>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</si>
  <si>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</si>
  <si>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</si>
  <si>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</si>
  <si>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</si>
  <si>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</si>
  <si>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</si>
  <si>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</si>
  <si>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</si>
  <si>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</si>
  <si>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</si>
  <si>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</si>
  <si>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</si>
  <si>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</si>
  <si>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</si>
  <si>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</si>
  <si>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</si>
  <si>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</si>
  <si>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</si>
  <si>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</si>
  <si>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</si>
  <si>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</si>
  <si>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</si>
  <si>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</si>
  <si>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</si>
  <si>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</si>
  <si>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</si>
  <si>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</si>
  <si>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</si>
  <si>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</si>
  <si>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</si>
  <si>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</si>
  <si>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</si>
  <si>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</si>
  <si>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</si>
  <si>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</si>
  <si>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</si>
  <si>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</si>
  <si>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</si>
  <si>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</si>
  <si>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</si>
  <si>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</si>
  <si>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</si>
  <si>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</si>
  <si>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</si>
  <si>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</si>
  <si>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</si>
  <si>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</si>
  <si>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</si>
  <si>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</si>
  <si>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</si>
  <si>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</si>
  <si>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</si>
  <si>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</si>
  <si>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</si>
  <si>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</si>
  <si>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</si>
  <si>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</si>
  <si>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</si>
  <si>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</si>
  <si>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</si>
  <si>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</si>
  <si>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</si>
  <si>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</si>
  <si>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</si>
  <si>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</si>
  <si>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</si>
  <si>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</si>
  <si>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</si>
  <si>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</si>
  <si>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</si>
  <si>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</si>
  <si>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</si>
  <si>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</si>
  <si>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</si>
  <si>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</si>
  <si>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</si>
  <si>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</si>
  <si>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</si>
  <si>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</si>
  <si>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</si>
  <si>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</si>
  <si>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</si>
  <si>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</si>
  <si>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</si>
  <si>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</si>
  <si>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</si>
  <si>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</si>
  <si>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</si>
  <si>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</si>
  <si>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</si>
  <si>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</si>
  <si>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</si>
  <si>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</si>
  <si>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</si>
  <si>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</si>
  <si>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</si>
  <si>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</si>
  <si>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</si>
  <si>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</si>
  <si>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</si>
  <si>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</si>
  <si>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</si>
  <si>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</si>
  <si>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</si>
  <si>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</si>
  <si>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</si>
  <si>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</si>
  <si>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</si>
  <si>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</si>
  <si>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</si>
  <si>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</si>
  <si>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</si>
  <si>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</si>
  <si>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</si>
  <si>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</si>
  <si>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</si>
  <si>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</si>
  <si>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</si>
  <si>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</si>
  <si>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</si>
  <si>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</si>
  <si>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</si>
  <si>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</si>
  <si>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</si>
  <si>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</si>
  <si>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</si>
  <si>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</si>
  <si>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</si>
  <si>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</si>
  <si>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</si>
  <si>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</si>
  <si>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</si>
  <si>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</si>
  <si>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</si>
  <si>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</si>
  <si>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</si>
  <si>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</si>
  <si>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</si>
  <si>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</si>
  <si>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</si>
  <si>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</si>
  <si>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</si>
  <si>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</si>
  <si>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</si>
  <si>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</si>
  <si>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</si>
  <si>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</si>
  <si>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</si>
  <si>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</si>
  <si>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</si>
  <si>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</si>
  <si>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</si>
  <si>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</si>
  <si>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</si>
  <si>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</si>
  <si>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</si>
  <si>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</si>
  <si>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</si>
  <si>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</si>
  <si>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</si>
  <si>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</si>
  <si>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</si>
  <si>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</si>
  <si>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</si>
  <si>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</si>
  <si>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</si>
  <si>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</si>
  <si>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</si>
  <si>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</si>
  <si>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</si>
  <si>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</si>
  <si>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</si>
  <si>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</si>
  <si>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</si>
  <si>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</si>
  <si>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</si>
  <si>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</si>
  <si>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</si>
  <si>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</si>
  <si>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</si>
  <si>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</si>
  <si>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</si>
  <si>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</si>
  <si>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</si>
  <si>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</si>
  <si>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</si>
  <si>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</si>
  <si>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</si>
  <si>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</si>
  <si>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</si>
  <si>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</si>
  <si>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</si>
  <si>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</si>
  <si>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</si>
  <si>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</si>
  <si>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</si>
  <si>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</si>
  <si>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</si>
  <si>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</si>
  <si>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</si>
  <si>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</si>
  <si>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</si>
  <si>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</si>
  <si>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</si>
  <si>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</si>
  <si>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</si>
  <si>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</si>
  <si>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</si>
  <si>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</si>
  <si>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</si>
  <si>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</si>
  <si>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</si>
  <si>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</si>
  <si>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</si>
  <si>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</si>
  <si>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</si>
  <si>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</si>
  <si>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</si>
  <si>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</si>
  <si>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</si>
  <si>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</si>
  <si>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</si>
  <si>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</si>
  <si>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</si>
  <si>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</si>
  <si>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</si>
  <si>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</si>
  <si>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</si>
  <si>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</si>
  <si>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</si>
  <si>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</si>
  <si>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</si>
  <si>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</si>
  <si>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</si>
  <si>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</si>
  <si>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</si>
  <si>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</si>
  <si>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</si>
  <si>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</si>
  <si>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</si>
  <si>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</si>
  <si>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</si>
  <si>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</si>
  <si>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</si>
  <si>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</si>
  <si>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</si>
  <si>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</si>
  <si>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</si>
  <si>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</si>
  <si>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</si>
  <si>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</si>
  <si>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</si>
  <si>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</si>
  <si>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</si>
  <si>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</si>
  <si>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</si>
  <si>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</si>
  <si>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</si>
  <si>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</si>
  <si>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</si>
  <si>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</si>
  <si>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</si>
  <si>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</si>
  <si>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</si>
  <si>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</si>
  <si>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</si>
  <si>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</si>
  <si>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</si>
  <si>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</si>
  <si>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</si>
  <si>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</si>
  <si>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</si>
  <si>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</si>
  <si>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</si>
  <si>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</si>
  <si>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</si>
  <si>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</si>
  <si>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</si>
  <si>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</si>
  <si>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</si>
  <si>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</si>
  <si>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</si>
  <si>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</si>
  <si>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</si>
  <si>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</si>
  <si>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</si>
  <si>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</si>
  <si>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</si>
  <si>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</si>
  <si>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</si>
  <si>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</si>
  <si>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</si>
  <si>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</si>
  <si>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</si>
  <si>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</si>
  <si>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</si>
  <si>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</si>
  <si>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</si>
  <si>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</si>
  <si>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</si>
  <si>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</si>
  <si>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</si>
  <si>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</si>
  <si>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</si>
  <si>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</si>
  <si>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</si>
  <si>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</si>
  <si>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</si>
  <si>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</si>
  <si>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</si>
  <si>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</si>
  <si>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</si>
  <si>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</si>
  <si>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</si>
  <si>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</si>
  <si>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</si>
  <si>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</si>
  <si>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</si>
  <si>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</si>
  <si>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</si>
  <si>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</si>
  <si>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</si>
  <si>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</si>
  <si>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</si>
  <si>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</si>
  <si>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</si>
  <si>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</si>
  <si>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</si>
  <si>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</si>
  <si>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</si>
  <si>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</si>
  <si>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</si>
  <si>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</si>
  <si>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</si>
  <si>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</si>
  <si>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</si>
  <si>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</si>
  <si>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</si>
  <si>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</si>
  <si>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</si>
  <si>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</si>
  <si>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</si>
  <si>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</si>
  <si>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</si>
  <si>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</si>
  <si>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</si>
  <si>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</si>
  <si>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</si>
  <si>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</si>
  <si>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</si>
  <si>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</si>
  <si>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</si>
  <si>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</si>
  <si>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</si>
  <si>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</si>
  <si>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</si>
  <si>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</si>
  <si>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</si>
  <si>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</si>
  <si>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</si>
  <si>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</si>
  <si>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</si>
  <si>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</si>
  <si>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</si>
  <si>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</si>
  <si>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</si>
  <si>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</si>
  <si>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</si>
  <si>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</si>
  <si>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</si>
  <si>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</si>
  <si>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</si>
  <si>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</si>
  <si>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</si>
  <si>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</si>
  <si>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</si>
  <si>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</si>
  <si>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</si>
  <si>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</si>
  <si>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</si>
  <si>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</si>
  <si>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</si>
  <si>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</si>
  <si>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</si>
  <si>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</si>
  <si>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</si>
  <si>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</si>
  <si>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</si>
  <si>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</si>
  <si>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</si>
  <si>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</si>
  <si>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</si>
  <si>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</si>
  <si>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</si>
  <si>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</si>
  <si>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</si>
  <si>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</si>
  <si>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</si>
  <si>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</si>
  <si>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</si>
  <si>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</si>
  <si>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</si>
  <si>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</si>
  <si>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</si>
  <si>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</si>
  <si>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</si>
  <si>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</si>
  <si>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</si>
  <si>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</si>
  <si>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</si>
  <si>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</si>
  <si>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</si>
  <si>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</si>
  <si>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</si>
  <si>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</si>
  <si>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</si>
  <si>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</si>
  <si>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</si>
  <si>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</si>
  <si>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</si>
  <si>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</si>
  <si>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</si>
  <si>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</si>
  <si>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</si>
  <si>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</si>
  <si>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</si>
  <si>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</si>
  <si>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</si>
  <si>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</si>
  <si>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</si>
  <si>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</si>
  <si>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</si>
  <si>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</si>
  <si>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</si>
  <si>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</si>
  <si>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</si>
  <si>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</si>
  <si>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</si>
  <si>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</si>
  <si>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</si>
  <si>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</si>
  <si>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</si>
  <si>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</si>
  <si>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</si>
  <si>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</si>
  <si>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</si>
  <si>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</si>
  <si>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</si>
  <si>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</si>
  <si>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</si>
  <si>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</si>
  <si>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</si>
  <si>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</si>
  <si>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</si>
  <si>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</si>
  <si>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</si>
  <si>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</si>
  <si>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</si>
  <si>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</si>
  <si>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</si>
  <si>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</si>
  <si>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</si>
  <si>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</si>
  <si>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</si>
  <si>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</si>
  <si>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</si>
  <si>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</si>
  <si>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</si>
  <si>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</si>
  <si>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</si>
  <si>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</si>
  <si>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</si>
  <si>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</si>
  <si>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</si>
  <si>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</si>
  <si>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</si>
  <si>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</si>
  <si>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</si>
  <si>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</si>
  <si>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</si>
  <si>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</si>
  <si>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</si>
  <si>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</si>
  <si>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</si>
  <si>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</si>
  <si>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</si>
  <si>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</si>
  <si>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</si>
  <si>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</si>
  <si>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</si>
  <si>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</si>
  <si>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</si>
  <si>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</si>
  <si>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</si>
  <si>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</si>
  <si>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</si>
  <si>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</si>
  <si>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</si>
  <si>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</si>
  <si>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</si>
  <si>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</si>
  <si>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</si>
  <si>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</si>
  <si>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</si>
  <si>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</si>
  <si>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</si>
  <si>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</si>
  <si>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</si>
  <si>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</si>
  <si>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</si>
  <si>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</si>
  <si>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</si>
  <si>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</si>
  <si>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</si>
  <si>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</si>
  <si>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</si>
  <si>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</si>
  <si>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</si>
  <si>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</si>
  <si>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</si>
  <si>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</si>
  <si>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</si>
  <si>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</si>
  <si>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</si>
  <si>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</si>
  <si>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</si>
  <si>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</si>
  <si>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</si>
  <si>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</si>
  <si>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</si>
  <si>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</si>
  <si>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</si>
  <si>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</si>
  <si>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</si>
  <si>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</si>
  <si>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</si>
  <si>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</si>
  <si>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</si>
  <si>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</si>
  <si>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</si>
  <si>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</si>
  <si>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</si>
  <si>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</si>
  <si>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</si>
  <si>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</si>
  <si>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</si>
  <si>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</si>
  <si>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</si>
  <si>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</si>
  <si>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</si>
  <si>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</si>
  <si>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</si>
  <si>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</si>
  <si>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</si>
  <si>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</si>
  <si>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</si>
  <si>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</si>
  <si>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</si>
  <si>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</si>
  <si>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</si>
  <si>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</si>
  <si>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</si>
  <si>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</si>
  <si>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</si>
  <si>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</si>
  <si>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</si>
  <si>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</si>
  <si>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</si>
  <si>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</si>
  <si>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</si>
  <si>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</si>
  <si>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</si>
  <si>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</si>
  <si>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</si>
  <si>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</si>
  <si>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</si>
  <si>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</si>
  <si>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</si>
  <si>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</si>
  <si>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</si>
  <si>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</si>
  <si>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</si>
  <si>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</si>
  <si>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</si>
  <si>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</si>
  <si>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</si>
  <si>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</si>
  <si>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</si>
  <si>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</si>
  <si>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</si>
  <si>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</si>
  <si>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</si>
  <si>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</si>
  <si>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</si>
  <si>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</si>
  <si>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</si>
  <si>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</si>
  <si>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</si>
  <si>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</si>
  <si>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</si>
  <si>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</si>
  <si>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</si>
  <si>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</si>
  <si>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</si>
  <si>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</si>
  <si>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</si>
  <si>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</si>
  <si>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</si>
  <si>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</si>
  <si>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</si>
  <si>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</si>
  <si>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</si>
  <si>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</si>
  <si>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</si>
  <si>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</si>
  <si>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</si>
  <si>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</si>
  <si>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</si>
  <si>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</si>
  <si>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</si>
  <si>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</si>
  <si>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</si>
  <si>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</si>
  <si>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</si>
  <si>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</si>
  <si>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</si>
  <si>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</si>
  <si>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</si>
  <si>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</si>
  <si>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</si>
  <si>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</si>
  <si>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</si>
  <si>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</si>
  <si>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</si>
  <si>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</si>
  <si>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</si>
  <si>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</si>
  <si>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</si>
  <si>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</si>
  <si>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</si>
  <si>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</si>
  <si>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</si>
  <si>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</si>
  <si>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</si>
  <si>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</si>
  <si>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</si>
  <si>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</si>
  <si>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</si>
  <si>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</si>
  <si>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</si>
  <si>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</si>
  <si>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</si>
  <si>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</si>
  <si>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</si>
  <si>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</si>
  <si>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</si>
  <si>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</si>
  <si>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</si>
  <si>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</si>
  <si>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</si>
  <si>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</si>
  <si>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</si>
  <si>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</si>
  <si>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</si>
  <si>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</si>
  <si>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</si>
  <si>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</si>
  <si>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</si>
  <si>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</si>
  <si>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</si>
  <si>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</si>
  <si>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</si>
  <si>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</si>
  <si>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</si>
  <si>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</si>
  <si>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</si>
  <si>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</si>
  <si>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</si>
  <si>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</si>
  <si>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</si>
  <si>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</si>
  <si>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</si>
  <si>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</si>
  <si>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</si>
  <si>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</si>
  <si>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</si>
  <si>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</si>
  <si>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</si>
  <si>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</si>
  <si>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</si>
  <si>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</si>
  <si>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</si>
  <si>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</si>
  <si>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</si>
  <si>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</si>
  <si>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</si>
  <si>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</si>
  <si>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</si>
  <si>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</si>
  <si>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</si>
  <si>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</si>
  <si>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</si>
  <si>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</si>
  <si>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</si>
  <si>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</si>
  <si>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</si>
  <si>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</si>
  <si>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</si>
  <si>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</si>
  <si>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</si>
  <si>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</si>
  <si>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</si>
  <si>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</si>
  <si>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</si>
  <si>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</si>
  <si>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</si>
  <si>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</si>
  <si>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</si>
  <si>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</si>
  <si>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</si>
  <si>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</si>
  <si>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</si>
  <si>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</si>
  <si>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</si>
  <si>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</si>
  <si>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</si>
  <si>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</si>
  <si>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</si>
  <si>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</si>
  <si>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</si>
  <si>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</si>
  <si>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</si>
  <si>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</si>
  <si>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</si>
  <si>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</si>
  <si>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</si>
  <si>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</si>
  <si>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</si>
  <si>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</si>
  <si>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</si>
  <si>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</si>
  <si>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</si>
  <si>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</si>
  <si>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</si>
  <si>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</si>
  <si>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</si>
  <si>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</si>
  <si>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</si>
  <si>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</si>
  <si>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</si>
  <si>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</si>
  <si>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</si>
  <si>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</si>
  <si>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</si>
  <si>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</si>
  <si>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</si>
  <si>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</si>
  <si>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</si>
  <si>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</si>
  <si>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</si>
  <si>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</si>
  <si>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</si>
  <si>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</si>
  <si>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</si>
  <si>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</si>
  <si>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</si>
  <si>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</si>
  <si>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</si>
  <si>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</si>
  <si>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</si>
  <si>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</si>
  <si>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</si>
  <si>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</si>
  <si>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</si>
  <si>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</si>
  <si>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</si>
  <si>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</si>
  <si>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</si>
  <si>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</si>
  <si>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</si>
  <si>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</si>
  <si>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</si>
  <si>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</si>
  <si>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</si>
  <si>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</si>
  <si>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</si>
  <si>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</si>
  <si>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</si>
  <si>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</si>
  <si>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</si>
  <si>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</si>
  <si>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</si>
  <si>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</si>
  <si>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</si>
  <si>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</si>
  <si>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</si>
  <si>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</si>
  <si>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</si>
  <si>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</si>
  <si>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</si>
  <si>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</si>
  <si>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</si>
  <si>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</si>
  <si>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</si>
  <si>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</si>
  <si>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</si>
  <si>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</si>
  <si>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</si>
  <si>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</si>
  <si>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</si>
  <si>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</si>
  <si>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</si>
  <si>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</si>
  <si>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</si>
  <si>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</si>
  <si>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</si>
  <si>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</si>
  <si>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</si>
  <si>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</si>
  <si>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</si>
  <si>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</si>
  <si>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</si>
  <si>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</si>
  <si>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</si>
  <si>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</si>
  <si>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</si>
  <si>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</si>
  <si>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</si>
  <si>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</si>
  <si>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</si>
  <si>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</si>
  <si>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</si>
  <si>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</si>
  <si>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</si>
  <si>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</si>
  <si>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</si>
  <si>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</si>
  <si>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</si>
  <si>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</si>
  <si>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</si>
  <si>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</si>
  <si>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</si>
  <si>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</si>
  <si>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</si>
  <si>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</si>
  <si>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</si>
  <si>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</si>
  <si>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</si>
  <si>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</si>
  <si>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</si>
  <si>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</si>
  <si>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</si>
  <si>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</si>
  <si>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</si>
  <si>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</si>
  <si>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</si>
  <si>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</si>
  <si>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</si>
  <si>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</si>
  <si>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</si>
  <si>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</si>
  <si>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</si>
  <si>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</si>
  <si>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</si>
  <si>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</si>
  <si>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</si>
  <si>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</si>
  <si>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</si>
  <si>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</si>
  <si>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</si>
  <si>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</si>
  <si>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</si>
  <si>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</si>
  <si>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</si>
  <si>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</si>
  <si>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</si>
  <si>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</si>
  <si>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</si>
  <si>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</si>
  <si>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</si>
  <si>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</si>
  <si>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</si>
  <si>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</si>
  <si>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</si>
  <si>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</si>
  <si>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</si>
  <si>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</si>
  <si>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</si>
  <si>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</si>
  <si>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</si>
  <si>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</si>
  <si>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</si>
  <si>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</si>
  <si>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</si>
  <si>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</si>
  <si>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</si>
  <si>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</si>
  <si>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</si>
  <si>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</si>
  <si>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</si>
  <si>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</si>
  <si>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</si>
  <si>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</si>
  <si>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</si>
  <si>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</si>
  <si>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</si>
  <si>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</si>
  <si>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</si>
  <si>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</si>
  <si>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</si>
  <si>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</si>
  <si>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</si>
  <si>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</si>
  <si>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</si>
  <si>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</si>
  <si>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</si>
  <si>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</si>
  <si>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</si>
  <si>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</si>
  <si>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</si>
  <si>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</si>
  <si>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</si>
  <si>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</si>
  <si>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</si>
  <si>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</si>
  <si>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</si>
  <si>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</si>
  <si>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</si>
  <si>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</si>
  <si>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</si>
  <si>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</si>
  <si>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</si>
  <si>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</si>
  <si>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</si>
  <si>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</si>
  <si>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</si>
  <si>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</si>
  <si>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</si>
  <si>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</si>
  <si>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</si>
  <si>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</si>
  <si>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</si>
  <si>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</si>
  <si>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</si>
  <si>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</si>
  <si>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</si>
  <si>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</si>
  <si>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</si>
  <si>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</si>
  <si>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</si>
  <si>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</si>
  <si>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</si>
  <si>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</si>
  <si>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</si>
  <si>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</si>
  <si>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</si>
  <si>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</si>
  <si>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</si>
  <si>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</si>
  <si>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</si>
  <si>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</si>
  <si>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</si>
  <si>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</si>
  <si>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</si>
  <si>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</si>
  <si>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</si>
  <si>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</si>
  <si>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</si>
  <si>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</si>
  <si>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</si>
  <si>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</si>
  <si>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</si>
  <si>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</si>
  <si>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</si>
  <si>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</si>
  <si>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</si>
  <si>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</si>
  <si>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</si>
  <si>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</si>
  <si>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</si>
  <si>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</si>
  <si>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</si>
  <si>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</si>
  <si>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</si>
  <si>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</si>
  <si>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</si>
  <si>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</si>
  <si>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</si>
  <si>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</si>
  <si>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</si>
  <si>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</si>
  <si>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</si>
  <si>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</si>
  <si>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</si>
  <si>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</si>
  <si>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</si>
  <si>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</si>
  <si>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</si>
  <si>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</si>
  <si>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</si>
  <si>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</si>
  <si>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</si>
  <si>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</si>
  <si>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</si>
  <si>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</si>
  <si>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</si>
  <si>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</si>
  <si>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</si>
  <si>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</si>
  <si>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</si>
  <si>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</si>
  <si>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</si>
  <si>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</si>
  <si>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</si>
  <si>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</si>
  <si>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</si>
  <si>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</si>
  <si>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</si>
  <si>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</si>
  <si>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</si>
  <si>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</si>
  <si>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</si>
  <si>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</si>
  <si>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</si>
  <si>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</si>
  <si>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</si>
  <si>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</si>
  <si>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</si>
  <si>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</si>
  <si>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</si>
  <si>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</si>
  <si>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</si>
  <si>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</si>
  <si>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</si>
  <si>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</si>
  <si>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</si>
  <si>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</si>
  <si>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</si>
  <si>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</si>
  <si>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</si>
  <si>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</si>
  <si>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</si>
  <si>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</si>
  <si>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</si>
  <si>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</si>
  <si>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</si>
  <si>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</si>
  <si>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</si>
  <si>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</si>
  <si>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</si>
  <si>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</si>
  <si>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</si>
  <si>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</si>
  <si>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</si>
  <si>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</si>
  <si>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</si>
  <si>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</si>
  <si>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</si>
  <si>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</si>
  <si>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</si>
  <si>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</si>
  <si>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</si>
  <si>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</si>
  <si>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</si>
  <si>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</si>
  <si>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</si>
  <si>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</si>
  <si>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</si>
  <si>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</si>
  <si>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</si>
  <si>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</si>
  <si>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</si>
  <si>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</si>
  <si>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</si>
  <si>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</si>
  <si>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</si>
  <si>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</si>
  <si>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</si>
  <si>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</si>
  <si>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</si>
  <si>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</si>
  <si>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</si>
  <si>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</si>
  <si>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</si>
  <si>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</si>
  <si>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</si>
  <si>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</si>
  <si>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</si>
  <si>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</si>
  <si>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</si>
  <si>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</si>
  <si>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</si>
  <si>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</si>
  <si>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</si>
  <si>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</si>
  <si>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</si>
  <si>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</si>
  <si>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</si>
  <si>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</si>
  <si>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</si>
  <si>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</si>
  <si>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</si>
  <si>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</si>
  <si>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</si>
  <si>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</si>
  <si>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</si>
  <si>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</si>
  <si>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</si>
  <si>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</si>
  <si>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</si>
  <si>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</si>
  <si>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</si>
  <si>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</si>
  <si>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</si>
  <si>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</si>
  <si>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</si>
  <si>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</si>
  <si>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</si>
  <si>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</si>
  <si>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</si>
  <si>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</si>
  <si>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</si>
  <si>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</si>
  <si>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</si>
  <si>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</si>
  <si>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</si>
  <si>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</si>
  <si>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</si>
  <si>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</si>
  <si>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</si>
  <si>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</si>
  <si>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</si>
  <si>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</si>
  <si>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</si>
  <si>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</si>
  <si>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</si>
  <si>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</si>
  <si>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</si>
  <si>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</si>
  <si>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</si>
  <si>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</si>
  <si>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</si>
  <si>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</si>
  <si>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</si>
  <si>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</si>
  <si>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</si>
  <si>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</si>
  <si>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</si>
  <si>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</si>
  <si>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</si>
  <si>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</si>
  <si>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</si>
  <si>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</si>
  <si>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</si>
  <si>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</si>
  <si>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</si>
  <si>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</si>
  <si>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</si>
  <si>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</si>
  <si>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</si>
  <si>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</si>
  <si>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</si>
  <si>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</si>
  <si>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</si>
  <si>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</si>
  <si>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</si>
  <si>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</si>
  <si>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</si>
  <si>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</si>
  <si>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</si>
  <si>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</si>
  <si>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</si>
  <si>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</si>
  <si>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</si>
  <si>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</si>
  <si>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</si>
  <si>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</si>
  <si>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</si>
  <si>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</si>
  <si>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</si>
  <si>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</si>
  <si>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</si>
  <si>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</si>
  <si>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</si>
  <si>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</si>
  <si>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</si>
  <si>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</si>
  <si>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</si>
  <si>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</si>
  <si>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</si>
  <si>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</si>
  <si>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</si>
  <si>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</si>
  <si>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</si>
  <si>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</si>
  <si>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</si>
  <si>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</si>
  <si>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</si>
  <si>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</si>
  <si>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</si>
  <si>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</si>
  <si>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</si>
  <si>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</si>
  <si>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</si>
  <si>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</si>
  <si>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</si>
  <si>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</si>
  <si>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</si>
  <si>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</si>
  <si>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</si>
  <si>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</si>
  <si>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</si>
  <si>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</si>
  <si>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</si>
  <si>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</si>
  <si>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</si>
  <si>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</si>
  <si>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</si>
  <si>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</si>
  <si>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</si>
  <si>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</si>
  <si>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</si>
  <si>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</si>
  <si>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</si>
  <si>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</si>
  <si>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</si>
  <si>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</si>
  <si>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</si>
  <si>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</si>
  <si>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</si>
  <si>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</si>
  <si>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</si>
  <si>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</si>
  <si>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</si>
  <si>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</si>
  <si>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</si>
  <si>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</si>
  <si>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</si>
  <si>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</si>
  <si>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</si>
  <si>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</si>
  <si>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</si>
  <si>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</si>
  <si>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</si>
  <si>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</si>
  <si>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</si>
  <si>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</si>
  <si>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</si>
  <si>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</si>
  <si>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</si>
  <si>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</si>
  <si>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</si>
  <si>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</si>
  <si>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</si>
  <si>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</si>
  <si>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</si>
  <si>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</si>
  <si>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</si>
  <si>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</si>
  <si>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</si>
  <si>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</si>
  <si>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</si>
  <si>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</si>
  <si>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</si>
  <si>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</si>
  <si>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</si>
  <si>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</si>
  <si>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</si>
  <si>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</si>
  <si>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</si>
  <si>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</si>
  <si>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</si>
  <si>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</si>
  <si>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</si>
  <si>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</si>
  <si>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</si>
  <si>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</si>
  <si>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</si>
  <si>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</si>
  <si>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</si>
  <si>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</si>
  <si>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</si>
  <si>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</si>
  <si>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</si>
  <si>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</si>
  <si>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</si>
  <si>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</si>
  <si>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</si>
  <si>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</si>
  <si>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</si>
  <si>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</si>
  <si>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</si>
  <si>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</si>
  <si>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</si>
  <si>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</si>
  <si>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</si>
  <si>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</si>
  <si>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</si>
  <si>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</si>
  <si>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</si>
  <si>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</si>
  <si>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</si>
  <si>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</si>
  <si>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</si>
  <si>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</si>
  <si>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</si>
  <si>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</si>
  <si>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</si>
  <si>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</si>
  <si>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</si>
  <si>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</si>
  <si>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</si>
  <si>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</si>
  <si>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</si>
  <si>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</si>
  <si>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</si>
  <si>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</si>
  <si>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</si>
  <si>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</si>
  <si>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</si>
  <si>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</si>
  <si>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</si>
  <si>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</si>
  <si>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</si>
  <si>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</si>
  <si>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</si>
  <si>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</si>
  <si>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</si>
  <si>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</si>
  <si>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</si>
  <si>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</si>
  <si>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</si>
  <si>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</si>
  <si>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</si>
  <si>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</si>
  <si>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</si>
  <si>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</si>
  <si>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</si>
  <si>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</si>
  <si>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</si>
  <si>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</si>
  <si>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</si>
  <si>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</si>
  <si>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</si>
  <si>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</si>
  <si>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</si>
  <si>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</si>
  <si>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</si>
  <si>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</si>
  <si>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</si>
  <si>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</si>
  <si>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</si>
  <si>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</si>
  <si>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</si>
  <si>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</si>
  <si>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</si>
  <si>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</si>
  <si>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</si>
  <si>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</si>
  <si>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</si>
  <si>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</si>
  <si>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</si>
  <si>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</si>
  <si>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</si>
  <si>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</si>
  <si>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</si>
  <si>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</si>
  <si>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</si>
  <si>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</si>
  <si>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</si>
  <si>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</si>
  <si>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</si>
  <si>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</si>
  <si>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</si>
  <si>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</si>
  <si>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</si>
  <si>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</si>
  <si>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</si>
  <si>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</si>
  <si>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</si>
  <si>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</si>
  <si>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</si>
  <si>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</si>
  <si>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</si>
  <si>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</si>
  <si>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</si>
  <si>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</si>
  <si>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</si>
  <si>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</si>
  <si>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</si>
  <si>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</si>
  <si>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</si>
  <si>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</si>
  <si>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</si>
  <si>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</si>
  <si>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</si>
  <si>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</si>
  <si>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</si>
  <si>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</si>
  <si>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</si>
  <si>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</si>
  <si>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</si>
  <si>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</si>
  <si>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</si>
  <si>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</si>
  <si>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</si>
  <si>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</si>
  <si>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</si>
  <si>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</si>
  <si>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</si>
  <si>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</si>
  <si>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</si>
  <si>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</si>
  <si>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</si>
  <si>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</si>
  <si>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</si>
  <si>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</si>
  <si>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</si>
  <si>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</si>
  <si>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</si>
  <si>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</si>
  <si>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</si>
  <si>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</si>
  <si>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</si>
  <si>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</si>
  <si>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</si>
  <si>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</si>
  <si>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</si>
  <si>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</si>
  <si>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</si>
  <si>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</si>
  <si>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</si>
  <si>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</si>
  <si>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</si>
  <si>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</si>
  <si>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</si>
  <si>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</si>
  <si>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</si>
  <si>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</si>
  <si>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</si>
  <si>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</si>
  <si>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</si>
  <si>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</si>
  <si>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</si>
  <si>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</si>
  <si>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</si>
  <si>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</si>
  <si>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</si>
  <si>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</si>
  <si>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</si>
  <si>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</si>
  <si>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</si>
  <si>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</si>
  <si>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</si>
  <si>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</si>
  <si>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</si>
  <si>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</si>
  <si>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</si>
  <si>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</si>
  <si>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</si>
  <si>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</si>
  <si>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</si>
  <si>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</si>
  <si>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</si>
  <si>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</si>
  <si>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</si>
  <si>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</si>
  <si>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</si>
  <si>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</si>
  <si>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</si>
  <si>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</si>
  <si>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</si>
  <si>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</si>
  <si>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</si>
  <si>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</si>
  <si>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</si>
  <si>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</si>
  <si>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</si>
  <si>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</si>
  <si>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</si>
  <si>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</si>
  <si>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</si>
  <si>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</si>
  <si>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</si>
  <si>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</si>
  <si>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</si>
  <si>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</si>
  <si>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</si>
  <si>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</si>
  <si>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</si>
  <si>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</si>
  <si>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</si>
  <si>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</si>
  <si>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</si>
  <si>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</si>
  <si>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</si>
  <si>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</si>
  <si>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</si>
  <si>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</si>
  <si>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</si>
  <si>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</si>
  <si>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</si>
  <si>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</si>
  <si>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</si>
  <si>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</si>
  <si>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</si>
  <si>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</si>
  <si>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</si>
  <si>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</si>
  <si>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</si>
  <si>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</si>
  <si>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</si>
  <si>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</si>
  <si>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</si>
  <si>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</si>
  <si>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</si>
  <si>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</si>
  <si>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</si>
  <si>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</si>
  <si>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</si>
  <si>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</si>
  <si>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</si>
  <si>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</si>
  <si>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</si>
  <si>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</si>
  <si>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</si>
  <si>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</si>
  <si>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</si>
  <si>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</si>
  <si>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</si>
  <si>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</si>
  <si>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</si>
  <si>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</si>
  <si>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</si>
  <si>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</si>
  <si>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</si>
  <si>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</si>
  <si>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</si>
  <si>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</si>
  <si>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</si>
  <si>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</si>
  <si>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</si>
  <si>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</si>
  <si>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</si>
  <si>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</si>
  <si>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</si>
  <si>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</si>
  <si>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</si>
  <si>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</si>
  <si>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</si>
  <si>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</si>
  <si>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</si>
  <si>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</si>
  <si>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</si>
  <si>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</si>
  <si>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</si>
  <si>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</si>
  <si>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</si>
  <si>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</si>
  <si>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</si>
  <si>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</si>
  <si>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</si>
  <si>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</si>
  <si>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</si>
  <si>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</si>
  <si>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</si>
  <si>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</si>
  <si>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</si>
  <si>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</si>
  <si>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</si>
  <si>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</si>
  <si>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</si>
  <si>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</si>
  <si>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</si>
  <si>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</si>
  <si>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</si>
  <si>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</si>
  <si>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</si>
  <si>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</si>
  <si>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</si>
  <si>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</si>
  <si>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</si>
  <si>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</si>
  <si>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</si>
  <si>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</si>
  <si>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</si>
  <si>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</si>
  <si>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</si>
  <si>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</si>
  <si>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</si>
  <si>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</si>
  <si>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</si>
  <si>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</si>
  <si>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</si>
  <si>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</si>
  <si>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</si>
  <si>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</si>
  <si>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</si>
  <si>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</si>
  <si>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</si>
  <si>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</si>
  <si>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</si>
  <si>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</si>
  <si>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</si>
  <si>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</si>
  <si>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</si>
  <si>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</si>
  <si>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</si>
  <si>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</si>
  <si>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</si>
  <si>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</si>
  <si>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</si>
  <si>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</si>
  <si>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</si>
  <si>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</si>
  <si>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</si>
  <si>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</si>
  <si>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</si>
  <si>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</si>
  <si>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</si>
  <si>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</si>
  <si>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</si>
  <si>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</si>
  <si>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</si>
  <si>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</si>
  <si>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</si>
  <si>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</si>
  <si>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</si>
  <si>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</si>
  <si>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</si>
  <si>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</si>
  <si>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</si>
  <si>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</si>
  <si>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</si>
  <si>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</si>
  <si>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</si>
  <si>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</si>
  <si>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</si>
  <si>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</si>
  <si>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</si>
  <si>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</si>
  <si>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</si>
  <si>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</si>
  <si>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</si>
  <si>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</si>
  <si>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</si>
  <si>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</si>
  <si>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</si>
  <si>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</si>
  <si>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</si>
  <si>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</si>
  <si>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</si>
  <si>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</si>
  <si>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</si>
  <si>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</si>
  <si>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</si>
  <si>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</si>
  <si>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</si>
  <si>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</si>
  <si>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</si>
  <si>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</si>
  <si>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</si>
  <si>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</si>
  <si>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</si>
  <si>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</si>
  <si>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</si>
  <si>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</si>
  <si>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</si>
  <si>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</si>
  <si>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</si>
  <si>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</si>
  <si>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</si>
  <si>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</si>
  <si>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</si>
  <si>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</si>
  <si>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</si>
  <si>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</si>
  <si>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</si>
  <si>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</si>
  <si>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</si>
  <si>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</si>
  <si>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</si>
  <si>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</si>
  <si>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</si>
  <si>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</si>
  <si>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</si>
  <si>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</si>
  <si>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</si>
  <si>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</si>
  <si>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</si>
  <si>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</si>
  <si>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</si>
  <si>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</si>
  <si>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</si>
  <si>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</si>
  <si>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</si>
  <si>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</si>
  <si>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</si>
  <si>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</si>
  <si>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</si>
  <si>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</si>
  <si>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</si>
  <si>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</si>
  <si>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</si>
  <si>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</si>
  <si>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</si>
  <si>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</si>
  <si>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</si>
  <si>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</si>
  <si>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</si>
  <si>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</si>
  <si>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</si>
  <si>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</si>
  <si>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</si>
  <si>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</si>
  <si>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</si>
  <si>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</si>
  <si>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</si>
  <si>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</si>
  <si>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</si>
  <si>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</si>
  <si>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</si>
  <si>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</si>
  <si>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</si>
  <si>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</si>
  <si>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</si>
  <si>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</si>
  <si>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</si>
  <si>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</si>
  <si>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</si>
  <si>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</si>
  <si>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</si>
  <si>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</si>
  <si>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</si>
  <si>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</si>
  <si>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</si>
  <si>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</si>
  <si>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</si>
  <si>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</si>
  <si>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</si>
  <si>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</si>
  <si>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</si>
  <si>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</si>
  <si>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</si>
  <si>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</si>
  <si>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</si>
  <si>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</si>
  <si>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</si>
  <si>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</si>
  <si>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</si>
  <si>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</si>
  <si>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</si>
  <si>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</si>
  <si>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</si>
  <si>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</si>
  <si>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</si>
  <si>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</si>
  <si>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</si>
  <si>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</si>
  <si>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</si>
  <si>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</si>
  <si>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</si>
  <si>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</si>
  <si>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</si>
  <si>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</si>
  <si>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</si>
  <si>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</si>
  <si>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</si>
  <si>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</si>
  <si>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</si>
  <si>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</si>
  <si>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</si>
  <si>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</si>
  <si>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</si>
  <si>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</si>
  <si>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</si>
  <si>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</si>
  <si>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</si>
  <si>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</si>
  <si>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</si>
  <si>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</si>
  <si>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</si>
  <si>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</si>
  <si>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</si>
  <si>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</si>
  <si>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</si>
  <si>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</si>
  <si>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</si>
  <si>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</si>
  <si>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</si>
  <si>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</si>
  <si>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</si>
  <si>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</si>
  <si>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</si>
  <si>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</si>
  <si>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</si>
  <si>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</si>
  <si>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</si>
  <si>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</si>
  <si>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</si>
  <si>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</si>
  <si>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</si>
  <si>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</si>
  <si>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</si>
  <si>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</si>
  <si>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</si>
  <si>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</si>
  <si>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</si>
  <si>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</si>
  <si>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</si>
  <si>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</si>
  <si>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</si>
  <si>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</si>
  <si>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</si>
  <si>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</si>
  <si>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</si>
  <si>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</si>
  <si>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</si>
  <si>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</si>
  <si>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</si>
  <si>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</si>
  <si>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</si>
  <si>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</si>
  <si>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</si>
  <si>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</si>
  <si>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</si>
  <si>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</si>
  <si>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</si>
  <si>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</si>
  <si>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</si>
  <si>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</si>
  <si>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</si>
  <si>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</si>
  <si>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</si>
  <si>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</si>
  <si>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</si>
  <si>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</si>
  <si>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</si>
  <si>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</si>
  <si>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</si>
  <si>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</si>
  <si>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</si>
  <si>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</si>
  <si>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</si>
  <si>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</si>
  <si>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</si>
  <si>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</si>
  <si>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</si>
  <si>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</si>
  <si>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</si>
  <si>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</si>
  <si>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</si>
  <si>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</si>
  <si>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</si>
  <si>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</si>
  <si>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</si>
  <si>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</si>
  <si>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</si>
  <si>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</si>
  <si>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</si>
  <si>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</si>
  <si>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</si>
  <si>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</si>
  <si>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</si>
  <si>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</si>
  <si>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</si>
  <si>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</si>
  <si>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</si>
  <si>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</si>
  <si>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</si>
  <si>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</si>
  <si>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</si>
  <si>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</si>
  <si>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</si>
  <si>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</si>
  <si>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</si>
  <si>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</si>
  <si>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</si>
  <si>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</si>
  <si>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</si>
  <si>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</si>
  <si>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</si>
  <si>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</si>
  <si>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</si>
  <si>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</si>
  <si>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</si>
  <si>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</si>
  <si>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</si>
  <si>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</si>
  <si>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</si>
  <si>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</si>
  <si>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</si>
  <si>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</si>
  <si>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</si>
  <si>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</si>
  <si>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</si>
  <si>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</si>
  <si>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</si>
  <si>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</si>
  <si>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</si>
  <si>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</si>
  <si>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</si>
  <si>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</si>
  <si>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</si>
  <si>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</si>
  <si>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</si>
  <si>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</si>
  <si>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</si>
  <si>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</si>
  <si>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</si>
  <si>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</si>
  <si>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</si>
  <si>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</si>
  <si>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</si>
  <si>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</si>
  <si>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</si>
  <si>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</si>
  <si>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</si>
  <si>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</si>
  <si>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</si>
  <si>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</si>
  <si>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</si>
  <si>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</si>
  <si>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</si>
  <si>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</si>
  <si>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</si>
  <si>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</si>
  <si>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</si>
  <si>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</si>
  <si>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</si>
  <si>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</si>
  <si>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</si>
  <si>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</si>
  <si>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</si>
  <si>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</si>
  <si>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</si>
  <si>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</si>
  <si>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</si>
  <si>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</si>
  <si>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</si>
  <si>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</si>
  <si>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</si>
  <si>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</si>
  <si>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</si>
  <si>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</si>
  <si>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</si>
  <si>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</si>
  <si>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</si>
  <si>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</si>
  <si>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</si>
  <si>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</si>
  <si>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</si>
  <si>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</si>
  <si>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</si>
  <si>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</si>
  <si>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</si>
  <si>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</si>
  <si>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</si>
  <si>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</si>
  <si>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</si>
  <si>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</si>
  <si>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</si>
  <si>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</si>
  <si>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</si>
  <si>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</si>
  <si>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</si>
  <si>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</si>
  <si>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</si>
  <si>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</si>
  <si>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</si>
  <si>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</si>
  <si>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</si>
  <si>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</si>
  <si>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</si>
  <si>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</si>
  <si>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</si>
  <si>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</si>
  <si>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</si>
  <si>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</si>
  <si>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</si>
  <si>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</si>
  <si>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</si>
  <si>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</si>
  <si>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</si>
  <si>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</si>
  <si>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</si>
  <si>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</si>
  <si>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</si>
  <si>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</si>
  <si>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</si>
  <si>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</si>
  <si>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</si>
  <si>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</si>
  <si>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</si>
  <si>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</si>
  <si>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</si>
  <si>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</si>
  <si>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</si>
  <si>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</si>
  <si>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</si>
  <si>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</si>
  <si>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</si>
  <si>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</si>
  <si>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</si>
  <si>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</si>
  <si>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</si>
  <si>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</si>
  <si>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</si>
  <si>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</si>
  <si>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</si>
  <si>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</si>
  <si>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</si>
  <si>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</si>
  <si>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</si>
  <si>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</si>
  <si>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</si>
  <si>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</si>
  <si>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</si>
  <si>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</si>
  <si>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</si>
  <si>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</si>
  <si>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</si>
  <si>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</si>
  <si>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</si>
  <si>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</si>
  <si>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</si>
  <si>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</si>
  <si>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</si>
  <si>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</si>
  <si>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</si>
  <si>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</si>
  <si>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</si>
  <si>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</si>
  <si>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</si>
  <si>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</si>
  <si>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</si>
  <si>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</si>
  <si>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</si>
  <si>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</si>
  <si>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</si>
  <si>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</si>
  <si>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</si>
  <si>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</si>
  <si>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</si>
  <si>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</si>
  <si>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</si>
  <si>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</si>
  <si>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</si>
  <si>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</si>
  <si>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</si>
  <si>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</si>
  <si>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</si>
  <si>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</si>
  <si>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</si>
  <si>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</si>
  <si>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</si>
  <si>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</si>
  <si>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</si>
  <si>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</si>
  <si>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</si>
  <si>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</si>
  <si>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</si>
  <si>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</si>
  <si>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</si>
  <si>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</si>
  <si>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</si>
  <si>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</si>
  <si>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</si>
  <si>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</si>
  <si>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</si>
  <si>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</si>
  <si>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</si>
  <si>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</si>
  <si>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</si>
  <si>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</si>
  <si>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</si>
  <si>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</si>
  <si>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</si>
  <si>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</si>
  <si>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</si>
  <si>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</si>
  <si>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</si>
  <si>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</si>
  <si>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</si>
  <si>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</si>
  <si>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</si>
  <si>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</si>
  <si>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</si>
  <si>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</si>
  <si>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</si>
  <si>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</si>
  <si>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</si>
  <si>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</si>
  <si>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</si>
  <si>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</si>
  <si>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</si>
  <si>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</si>
  <si>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</si>
  <si>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</si>
  <si>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</si>
  <si>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</si>
  <si>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</si>
  <si>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</si>
  <si>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</si>
  <si>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</si>
  <si>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</si>
  <si>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</si>
  <si>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</si>
  <si>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</si>
  <si>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</si>
  <si>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</si>
  <si>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</si>
  <si>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</si>
  <si>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</si>
  <si>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</si>
  <si>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</si>
  <si>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</si>
  <si>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</si>
  <si>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</si>
  <si>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</si>
  <si>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</si>
  <si>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</si>
  <si>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</si>
  <si>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</si>
  <si>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</si>
  <si>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</si>
  <si>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</si>
  <si>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</si>
  <si>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</si>
  <si>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</si>
  <si>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</si>
  <si>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</si>
  <si>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</si>
  <si>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</si>
  <si>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</si>
  <si>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</si>
  <si>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</si>
  <si>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</si>
  <si>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</si>
  <si>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</si>
  <si>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</si>
  <si>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</si>
  <si>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</si>
  <si>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</si>
  <si>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</si>
  <si>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</si>
  <si>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</si>
  <si>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</si>
  <si>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</si>
  <si>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</si>
  <si>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</si>
  <si>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</si>
  <si>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</si>
  <si>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</si>
  <si>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</si>
  <si>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</si>
  <si>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</si>
  <si>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</si>
  <si>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</si>
  <si>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</si>
  <si>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</si>
  <si>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</si>
  <si>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</si>
  <si>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</si>
  <si>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</si>
  <si>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</si>
  <si>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</si>
  <si>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</si>
  <si>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</si>
  <si>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</si>
  <si>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</si>
  <si>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</si>
  <si>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</si>
  <si>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</si>
  <si>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</si>
  <si>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</si>
  <si>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</si>
  <si>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</si>
  <si>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</si>
  <si>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</si>
  <si>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</si>
  <si>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</si>
  <si>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</si>
  <si>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</si>
  <si>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</si>
  <si>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</si>
  <si>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</si>
  <si>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</si>
  <si>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</si>
  <si>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</si>
  <si>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</si>
  <si>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</si>
  <si>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</si>
  <si>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</si>
  <si>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</si>
  <si>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</si>
  <si>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</si>
  <si>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</si>
  <si>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</si>
  <si>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</si>
  <si>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</si>
  <si>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</si>
  <si>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</si>
  <si>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</si>
  <si>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</si>
  <si>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</si>
  <si>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</si>
  <si>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</si>
  <si>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</si>
  <si>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</si>
  <si>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</si>
  <si>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</si>
  <si>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</si>
  <si>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</si>
  <si>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</si>
  <si>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</si>
  <si>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</si>
  <si>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</si>
  <si>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</si>
  <si>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</si>
  <si>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</si>
  <si>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</si>
  <si>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</si>
  <si>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</si>
  <si>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</si>
  <si>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</si>
  <si>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</si>
  <si>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</si>
  <si>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</si>
  <si>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</si>
  <si>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</si>
  <si>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</si>
  <si>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</si>
  <si>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</si>
  <si>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</si>
  <si>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</si>
  <si>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</si>
  <si>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</si>
  <si>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</si>
  <si>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</si>
  <si>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</si>
  <si>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</si>
  <si>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</si>
  <si>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</si>
  <si>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</si>
  <si>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</si>
  <si>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</si>
  <si>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</si>
  <si>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</si>
  <si>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</si>
  <si>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</si>
  <si>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</si>
  <si>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</si>
  <si>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</si>
  <si>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</si>
  <si>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</si>
  <si>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</si>
  <si>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</si>
  <si>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</si>
  <si>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</si>
  <si>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</si>
  <si>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</si>
  <si>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</si>
  <si>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</si>
  <si>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</si>
  <si>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</si>
  <si>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</si>
  <si>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</si>
  <si>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</si>
  <si>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</si>
  <si>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</si>
  <si>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</si>
  <si>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</si>
  <si>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</si>
  <si>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</si>
  <si>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</si>
  <si>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</si>
  <si>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</si>
  <si>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</si>
  <si>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</si>
  <si>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</si>
  <si>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</si>
  <si>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</si>
  <si>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</si>
  <si>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</si>
  <si>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</si>
  <si>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</si>
  <si>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</si>
  <si>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</si>
  <si>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</si>
  <si>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</si>
  <si>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</si>
  <si>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</si>
  <si>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</si>
  <si>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</si>
  <si>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</si>
  <si>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</si>
  <si>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</si>
  <si>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</si>
  <si>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</si>
  <si>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</si>
  <si>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</si>
  <si>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</si>
  <si>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</si>
  <si>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</si>
  <si>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</si>
  <si>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</si>
  <si>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</si>
  <si>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</si>
  <si>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</si>
  <si>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</si>
  <si>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</si>
  <si>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</si>
  <si>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</si>
  <si>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</si>
  <si>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</si>
  <si>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</si>
  <si>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</si>
  <si>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</si>
  <si>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</si>
  <si>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</si>
  <si>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</si>
  <si>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</si>
  <si>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</si>
  <si>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</si>
  <si>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</si>
  <si>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</si>
  <si>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</si>
  <si>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</si>
  <si>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</si>
  <si>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</si>
  <si>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</si>
  <si>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</si>
  <si>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</si>
  <si>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</si>
  <si>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</si>
  <si>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</si>
  <si>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</si>
  <si>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</si>
  <si>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</si>
  <si>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</si>
  <si>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</si>
  <si>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</si>
  <si>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</si>
  <si>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</si>
  <si>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</si>
  <si>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</si>
  <si>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</si>
  <si>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</si>
  <si>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</si>
  <si>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</si>
  <si>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</si>
  <si>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</si>
  <si>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</si>
  <si>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</si>
  <si>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</si>
  <si>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</si>
  <si>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</si>
  <si>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</si>
  <si>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</si>
  <si>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</si>
  <si>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</si>
  <si>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</si>
  <si>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</si>
  <si>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</si>
  <si>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</si>
  <si>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</si>
  <si>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</si>
  <si>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</si>
  <si>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</si>
  <si>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</si>
  <si>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</si>
  <si>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</si>
  <si>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</si>
  <si>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</si>
  <si>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</si>
  <si>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</si>
  <si>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</si>
  <si>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</si>
  <si>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</si>
  <si>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</si>
  <si>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</si>
  <si>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</si>
  <si>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</si>
  <si>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</si>
  <si>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</si>
  <si>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</si>
  <si>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</si>
  <si>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</si>
  <si>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</si>
  <si>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</si>
  <si>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</si>
  <si>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</si>
  <si>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</si>
  <si>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</si>
  <si>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</si>
  <si>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</si>
  <si>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</si>
  <si>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</si>
  <si>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</si>
  <si>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</si>
  <si>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</si>
  <si>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</si>
  <si>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</si>
  <si>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</si>
  <si>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</si>
  <si>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</si>
  <si>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</si>
  <si>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</si>
  <si>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</si>
  <si>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</si>
  <si>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</si>
  <si>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</si>
  <si>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</si>
  <si>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</si>
  <si>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</si>
  <si>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</si>
  <si>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</si>
  <si>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</si>
  <si>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</si>
  <si>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</si>
  <si>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</si>
  <si>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</si>
  <si>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</si>
  <si>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</si>
  <si>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</si>
  <si>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</si>
  <si>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</si>
  <si>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</si>
  <si>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</si>
  <si>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</si>
  <si>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</si>
  <si>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</si>
  <si>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</si>
  <si>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</si>
  <si>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</si>
  <si>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</si>
  <si>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</si>
  <si>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</si>
  <si>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</si>
  <si>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</si>
  <si>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</si>
  <si>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</si>
  <si>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</si>
  <si>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</si>
  <si>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</si>
  <si>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</si>
  <si>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</si>
  <si>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</si>
  <si>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</si>
  <si>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</si>
  <si>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</si>
  <si>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</si>
  <si>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</si>
  <si>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</si>
  <si>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</si>
  <si>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</si>
  <si>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</si>
  <si>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</si>
  <si>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</si>
  <si>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</si>
  <si>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</si>
  <si>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</si>
  <si>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</si>
  <si>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</si>
  <si>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</si>
  <si>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</si>
  <si>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</si>
  <si>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</si>
  <si>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</si>
  <si>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</si>
  <si>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</si>
  <si>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</si>
  <si>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</si>
  <si>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</si>
  <si>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</si>
  <si>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</si>
  <si>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</si>
  <si>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</si>
  <si>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</si>
  <si>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</si>
  <si>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</si>
  <si>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</si>
  <si>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</si>
  <si>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</si>
  <si>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</si>
  <si>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</si>
  <si>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</si>
  <si>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</si>
  <si>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</si>
  <si>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</si>
  <si>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</si>
  <si>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</si>
  <si>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</si>
  <si>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</si>
  <si>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</si>
  <si>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</si>
  <si>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</si>
  <si>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</si>
  <si>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</si>
  <si>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</si>
  <si>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</si>
  <si>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</si>
  <si>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</si>
  <si>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</si>
  <si>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</si>
  <si>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</si>
  <si>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</si>
  <si>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</si>
  <si>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</si>
  <si>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</si>
  <si>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</si>
  <si>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</si>
  <si>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</si>
  <si>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</si>
  <si>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</si>
  <si>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</si>
  <si>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</si>
  <si>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</si>
  <si>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</si>
  <si>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</si>
  <si>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</si>
  <si>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</si>
  <si>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</si>
  <si>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</si>
  <si>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</si>
  <si>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</si>
  <si>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</si>
  <si>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</si>
  <si>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</si>
  <si>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</si>
  <si>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</si>
  <si>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</si>
  <si>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</si>
  <si>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</si>
  <si>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</si>
  <si>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</si>
  <si>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</si>
  <si>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</si>
  <si>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</si>
  <si>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</si>
  <si>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</si>
  <si>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</si>
  <si>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</si>
  <si>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</si>
  <si>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</si>
  <si>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</si>
  <si>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</si>
  <si>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</si>
  <si>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</si>
  <si>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</si>
  <si>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</si>
  <si>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</si>
  <si>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</si>
  <si>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</si>
  <si>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</si>
  <si>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</si>
  <si>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</si>
  <si>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</si>
  <si>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</si>
  <si>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</si>
  <si>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</si>
  <si>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</si>
  <si>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</si>
  <si>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</si>
  <si>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</si>
  <si>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</si>
  <si>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</si>
  <si>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</si>
  <si>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</si>
  <si>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</si>
  <si>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</si>
  <si>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</si>
  <si>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</si>
  <si>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</si>
  <si>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</si>
  <si>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</si>
  <si>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</si>
  <si>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</si>
  <si>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</si>
  <si>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</si>
  <si>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</si>
  <si>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</si>
  <si>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</si>
  <si>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</si>
  <si>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</si>
  <si>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</si>
  <si>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</si>
  <si>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</si>
  <si>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</si>
  <si>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</si>
  <si>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</si>
  <si>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</si>
  <si>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</si>
  <si>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</si>
  <si>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</si>
  <si>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</si>
  <si>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</si>
  <si>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</si>
  <si>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</si>
  <si>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</si>
  <si>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</si>
  <si>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</si>
  <si>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</si>
  <si>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</si>
  <si>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</si>
  <si>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</si>
  <si>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</si>
  <si>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</si>
  <si>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</si>
  <si>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</si>
  <si>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</si>
  <si>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</si>
  <si>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</si>
  <si>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</si>
  <si>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</si>
  <si>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</si>
  <si>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</si>
  <si>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</si>
  <si>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</si>
  <si>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</si>
  <si>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</si>
  <si>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</si>
  <si>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</si>
  <si>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</si>
  <si>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</si>
  <si>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</si>
  <si>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</si>
  <si>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</si>
  <si>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</si>
  <si>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</si>
  <si>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</si>
  <si>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</si>
  <si>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</si>
  <si>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</si>
  <si>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</si>
  <si>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</si>
  <si>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</si>
  <si>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</si>
  <si>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</si>
  <si>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</si>
  <si>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</si>
  <si>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</si>
  <si>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</si>
  <si>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</si>
  <si>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</si>
  <si>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</si>
  <si>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</si>
  <si>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</si>
  <si>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</si>
  <si>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</si>
  <si>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</si>
  <si>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</si>
  <si>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</si>
  <si>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</si>
  <si>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</si>
  <si>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</si>
  <si>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</si>
  <si>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</si>
  <si>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</si>
  <si>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</si>
  <si>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</si>
  <si>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</si>
  <si>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</si>
  <si>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</si>
  <si>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</si>
  <si>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</si>
  <si>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</si>
  <si>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</si>
  <si>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</si>
  <si>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</si>
  <si>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</si>
  <si>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</si>
  <si>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</si>
  <si>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</si>
  <si>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</si>
  <si>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</si>
  <si>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</si>
  <si>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</si>
  <si>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</si>
  <si>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</si>
  <si>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</si>
  <si>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</si>
  <si>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</si>
  <si>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</si>
  <si>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</si>
  <si>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</si>
  <si>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</si>
  <si>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</si>
  <si>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</si>
  <si>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</si>
  <si>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</si>
  <si>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</si>
  <si>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</si>
  <si>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</si>
  <si>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</si>
  <si>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</si>
  <si>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</si>
  <si>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</si>
  <si>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</si>
  <si>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</si>
  <si>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</si>
  <si>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</si>
  <si>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</si>
  <si>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</si>
  <si>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</si>
  <si>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</si>
  <si>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</si>
  <si>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</si>
  <si>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</si>
  <si>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</si>
  <si>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</si>
  <si>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</si>
  <si>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</si>
  <si>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</si>
  <si>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</si>
  <si>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</si>
  <si>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</si>
  <si>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</si>
  <si>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</si>
  <si>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</si>
  <si>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</si>
  <si>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</si>
  <si>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</si>
  <si>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</si>
  <si>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</si>
  <si>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</si>
  <si>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</si>
  <si>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</si>
  <si>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</si>
  <si>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</si>
  <si>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</si>
  <si>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</si>
  <si>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</si>
  <si>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</si>
  <si>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</si>
  <si>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</si>
  <si>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</si>
  <si>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</si>
  <si>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</si>
  <si>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</si>
  <si>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</si>
  <si>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</si>
  <si>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</si>
  <si>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</si>
  <si>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</si>
  <si>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</si>
  <si>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</si>
  <si>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</si>
  <si>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</si>
  <si>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</si>
  <si>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</si>
  <si>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</si>
  <si>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</si>
  <si>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</si>
  <si>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</si>
  <si>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</si>
  <si>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</si>
  <si>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</si>
  <si>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</si>
  <si>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</si>
  <si>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</si>
  <si>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</si>
  <si>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</si>
  <si>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</si>
  <si>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</si>
  <si>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</si>
  <si>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</si>
  <si>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</si>
  <si>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</si>
  <si>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</si>
  <si>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</si>
  <si>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</si>
  <si>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</si>
  <si>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</si>
  <si>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</si>
  <si>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</si>
  <si>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</si>
  <si>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</si>
  <si>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</si>
  <si>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</si>
  <si>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</si>
  <si>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</si>
  <si>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</si>
  <si>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</si>
  <si>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</si>
  <si>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</si>
  <si>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</si>
  <si>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</si>
  <si>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</si>
  <si>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</si>
  <si>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</si>
  <si>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</si>
  <si>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</si>
  <si>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</si>
  <si>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</si>
  <si>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</si>
  <si>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</si>
  <si>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</si>
  <si>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</si>
  <si>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</si>
  <si>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</si>
  <si>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</si>
  <si>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</si>
  <si>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</si>
  <si>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</si>
  <si>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</si>
  <si>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</si>
  <si>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</si>
  <si>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</si>
  <si>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</si>
  <si>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</si>
  <si>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</si>
  <si>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</si>
  <si>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</si>
  <si>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</si>
  <si>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</si>
  <si>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</si>
  <si>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</si>
  <si>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</si>
  <si>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</si>
  <si>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</si>
  <si>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</si>
  <si>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</si>
  <si>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</si>
  <si>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</si>
  <si>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</si>
  <si>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</si>
  <si>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</si>
  <si>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</si>
  <si>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</si>
  <si>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</si>
  <si>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</si>
  <si>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</si>
  <si>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</si>
  <si>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</si>
  <si>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</si>
  <si>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</si>
  <si>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</si>
  <si>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</si>
  <si>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</si>
  <si>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</si>
  <si>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</si>
  <si>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</si>
  <si>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</si>
  <si>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</si>
  <si>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</si>
  <si>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</si>
  <si>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</si>
  <si>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</si>
  <si>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</si>
  <si>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</si>
  <si>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</si>
  <si>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</si>
  <si>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</si>
  <si>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</si>
  <si>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</si>
  <si>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</si>
  <si>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</si>
  <si>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</si>
  <si>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</si>
  <si>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</si>
  <si>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</si>
  <si>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</si>
  <si>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</si>
  <si>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</si>
  <si>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</si>
  <si>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</si>
  <si>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</si>
  <si>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</si>
  <si>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</si>
  <si>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</si>
  <si>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</si>
  <si>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</si>
  <si>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</si>
  <si>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</si>
  <si>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</si>
  <si>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</si>
  <si>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</si>
  <si>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</si>
  <si>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</si>
  <si>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</si>
  <si>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</si>
  <si>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</si>
  <si>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</si>
  <si>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</si>
  <si>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</si>
  <si>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</si>
  <si>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</si>
  <si>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</si>
  <si>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</si>
  <si>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</si>
  <si>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</si>
  <si>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</si>
  <si>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</si>
  <si>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</si>
  <si>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</si>
  <si>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</si>
  <si>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</si>
  <si>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</si>
  <si>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</si>
  <si>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</si>
  <si>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</si>
  <si>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</si>
  <si>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</si>
  <si>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</si>
  <si>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</si>
  <si>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</si>
  <si>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</si>
  <si>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</si>
  <si>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</si>
  <si>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</si>
  <si>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</si>
  <si>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</si>
  <si>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</si>
  <si>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</si>
  <si>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</si>
  <si>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</si>
  <si>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</si>
  <si>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</si>
  <si>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</si>
  <si>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</si>
  <si>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</si>
  <si>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</si>
  <si>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</si>
  <si>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</si>
  <si>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</si>
  <si>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</si>
  <si>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</si>
  <si>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</si>
  <si>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</si>
  <si>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</si>
  <si>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</si>
  <si>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</si>
  <si>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</si>
  <si>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</si>
  <si>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</si>
  <si>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</si>
  <si>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</si>
  <si>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</si>
  <si>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</si>
  <si>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</si>
  <si>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</si>
  <si>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</si>
  <si>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</si>
  <si>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</si>
  <si>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</si>
  <si>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</si>
  <si>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</si>
  <si>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</si>
  <si>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</si>
  <si>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</si>
  <si>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</si>
  <si>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</si>
  <si>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</si>
  <si>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</si>
  <si>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</si>
  <si>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</si>
  <si>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</si>
  <si>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</si>
  <si>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</si>
  <si>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</si>
  <si>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</si>
  <si>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</si>
  <si>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</si>
  <si>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</si>
  <si>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</si>
  <si>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</si>
  <si>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</si>
  <si>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</si>
  <si>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</si>
  <si>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</si>
  <si>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</si>
  <si>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</si>
  <si>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</si>
  <si>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</si>
  <si>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</si>
  <si>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</si>
  <si>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</si>
  <si>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</si>
  <si>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</si>
  <si>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</si>
  <si>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</si>
  <si>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</si>
  <si>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</si>
  <si>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</si>
  <si>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</si>
  <si>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</si>
  <si>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</si>
  <si>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</si>
  <si>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</si>
  <si>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</si>
  <si>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</si>
  <si>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</si>
  <si>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</si>
  <si>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</si>
  <si>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</si>
  <si>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</si>
  <si>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</si>
  <si>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</si>
  <si>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</si>
  <si>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</si>
  <si>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</si>
  <si>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</si>
  <si>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</si>
  <si>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</si>
  <si>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</si>
  <si>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</si>
  <si>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</si>
  <si>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</si>
  <si>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</si>
  <si>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</si>
  <si>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</si>
  <si>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</si>
  <si>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</si>
  <si>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</si>
  <si>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</si>
  <si>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</si>
  <si>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</si>
  <si>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</si>
  <si>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</si>
  <si>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</si>
  <si>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</si>
  <si>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</si>
  <si>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</si>
  <si>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</si>
  <si>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</si>
  <si>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</si>
  <si>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</si>
  <si>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</si>
  <si>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</si>
  <si>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</si>
  <si>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</si>
  <si>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</si>
  <si>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</si>
  <si>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</si>
  <si>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</si>
  <si>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</si>
  <si>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</si>
  <si>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</si>
  <si>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</si>
  <si>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</si>
  <si>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</si>
  <si>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</si>
  <si>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</si>
  <si>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</si>
  <si>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</si>
  <si>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</si>
  <si>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</si>
  <si>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</si>
  <si>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</si>
  <si>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</si>
  <si>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</si>
  <si>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</si>
  <si>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</si>
  <si>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</si>
  <si>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</si>
  <si>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</si>
  <si>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</si>
  <si>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</si>
  <si>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</si>
  <si>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</si>
  <si>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</si>
  <si>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</si>
  <si>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</si>
  <si>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</si>
  <si>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</si>
  <si>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</si>
  <si>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</si>
  <si>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</si>
  <si>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</si>
  <si>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</si>
  <si>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</si>
  <si>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</si>
  <si>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</si>
  <si>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</si>
  <si>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</si>
  <si>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</si>
  <si>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</si>
  <si>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</si>
  <si>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</si>
  <si>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</si>
  <si>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</si>
  <si>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</si>
  <si>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</si>
  <si>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</si>
  <si>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</si>
  <si>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</si>
  <si>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</si>
  <si>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</si>
  <si>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</si>
  <si>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</si>
  <si>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</si>
  <si>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</si>
  <si>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</si>
  <si>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</si>
  <si>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</si>
  <si>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</si>
  <si>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</si>
  <si>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</si>
  <si>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</si>
  <si>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</si>
  <si>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</si>
  <si>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</si>
  <si>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</si>
  <si>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</si>
  <si>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</si>
  <si>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</si>
  <si>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</si>
  <si>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</si>
  <si>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</si>
  <si>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</si>
  <si>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</si>
  <si>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</si>
  <si>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</si>
  <si>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</si>
  <si>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</si>
  <si>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</si>
  <si>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</si>
  <si>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</si>
  <si>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</si>
  <si>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</si>
  <si>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</si>
  <si>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</si>
  <si>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</si>
  <si>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</si>
  <si>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</si>
  <si>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</si>
  <si>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</si>
  <si>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</si>
  <si>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</si>
  <si>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</si>
  <si>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</si>
  <si>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</si>
  <si>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</si>
  <si>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</si>
  <si>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</si>
  <si>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</si>
  <si>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</si>
  <si>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</si>
  <si>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</si>
  <si>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</si>
  <si>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</si>
  <si>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</si>
  <si>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</si>
  <si>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</si>
  <si>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</si>
  <si>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</si>
  <si>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</si>
  <si>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</si>
  <si>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</si>
  <si>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</si>
  <si>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</si>
  <si>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</si>
  <si>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</si>
  <si>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</si>
  <si>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</si>
  <si>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</si>
  <si>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</si>
  <si>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</si>
  <si>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</si>
  <si>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</si>
  <si>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</si>
  <si>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</si>
  <si>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</si>
  <si>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</si>
  <si>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</si>
  <si>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</si>
  <si>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</si>
  <si>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</si>
  <si>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</si>
  <si>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</si>
  <si>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</si>
  <si>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</si>
  <si>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</si>
  <si>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</si>
  <si>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</si>
  <si>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</si>
  <si>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</si>
  <si>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</si>
  <si>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</si>
  <si>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</si>
  <si>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</si>
  <si>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</si>
  <si>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</si>
  <si>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</si>
  <si>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</si>
  <si>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</si>
  <si>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</si>
  <si>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</si>
  <si>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</si>
  <si>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</si>
  <si>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</si>
  <si>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</si>
  <si>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</si>
  <si>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</si>
  <si>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</si>
  <si>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</si>
  <si>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</si>
  <si>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</si>
  <si>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</si>
  <si>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</si>
  <si>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</si>
  <si>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</si>
  <si>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</si>
  <si>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</si>
  <si>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</si>
  <si>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</si>
  <si>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</si>
  <si>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</si>
  <si>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</si>
  <si>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</si>
  <si>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</si>
  <si>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</si>
  <si>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</si>
  <si>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</si>
  <si>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</si>
  <si>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</si>
  <si>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</si>
  <si>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</si>
  <si>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</si>
  <si>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</si>
  <si>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</si>
  <si>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</si>
  <si>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</si>
  <si>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</si>
  <si>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</si>
  <si>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</si>
  <si>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</si>
  <si>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</si>
  <si>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</si>
  <si>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</si>
  <si>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</si>
  <si>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</si>
  <si>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</si>
  <si>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</si>
  <si>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</si>
  <si>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</si>
  <si>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</si>
  <si>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</si>
  <si>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</si>
  <si>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</si>
  <si>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</si>
  <si>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</si>
  <si>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</si>
  <si>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</si>
  <si>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</si>
  <si>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</si>
  <si>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</si>
  <si>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</si>
  <si>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</si>
  <si>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</si>
  <si>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</si>
  <si>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</si>
  <si>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</si>
  <si>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</si>
  <si>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</si>
  <si>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</si>
  <si>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</si>
  <si>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</si>
  <si>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</si>
  <si>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</si>
  <si>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</si>
  <si>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</si>
  <si>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</si>
  <si>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</si>
  <si>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</si>
  <si>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</si>
  <si>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</si>
  <si>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</si>
  <si>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</si>
  <si>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</si>
  <si>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</si>
  <si>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</si>
  <si>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</si>
  <si>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</si>
  <si>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</si>
  <si>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</si>
  <si>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</si>
  <si>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</si>
  <si>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</si>
  <si>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</si>
  <si>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</si>
  <si>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</si>
  <si>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</si>
  <si>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</si>
  <si>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</si>
  <si>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</si>
  <si>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</si>
  <si>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</si>
  <si>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</si>
  <si>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</si>
  <si>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</si>
  <si>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</si>
  <si>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</si>
  <si>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</si>
  <si>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</si>
  <si>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</si>
  <si>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</si>
  <si>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</si>
  <si>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</si>
  <si>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</si>
  <si>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</si>
  <si>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</si>
  <si>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</si>
  <si>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</si>
  <si>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</si>
  <si>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</si>
  <si>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</si>
  <si>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</si>
  <si>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</si>
  <si>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</si>
  <si>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</si>
  <si>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</si>
  <si>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</si>
  <si>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</si>
  <si>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</si>
  <si>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</si>
  <si>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</si>
  <si>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</si>
  <si>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</si>
  <si>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</si>
  <si>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</si>
  <si>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</si>
  <si>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</si>
  <si>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</si>
  <si>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</si>
  <si>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</si>
  <si>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</si>
  <si>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</si>
  <si>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</si>
  <si>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</si>
  <si>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</si>
  <si>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</si>
  <si>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</si>
  <si>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</si>
  <si>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</si>
  <si>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</si>
  <si>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</si>
  <si>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</si>
  <si>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</si>
  <si>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</si>
  <si>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</si>
  <si>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</si>
  <si>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</si>
  <si>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</si>
  <si>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</si>
  <si>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</si>
  <si>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</si>
  <si>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</si>
  <si>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</si>
  <si>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</si>
  <si>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</si>
  <si>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</si>
  <si>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</si>
  <si>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</si>
  <si>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</si>
  <si>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</si>
  <si>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</si>
  <si>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</si>
  <si>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</si>
  <si>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</si>
  <si>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</si>
  <si>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</si>
  <si>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</si>
  <si>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</si>
  <si>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</si>
  <si>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</si>
  <si>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</si>
  <si>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</si>
  <si>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</si>
  <si>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</si>
  <si>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</si>
  <si>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</si>
  <si>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</si>
  <si>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</si>
  <si>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</si>
  <si>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</si>
  <si>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</si>
  <si>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</si>
  <si>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</si>
  <si>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</si>
  <si>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</si>
  <si>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</si>
  <si>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</si>
  <si>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</si>
  <si>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</si>
  <si>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</si>
  <si>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</si>
  <si>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</si>
  <si>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</si>
  <si>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</si>
  <si>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</si>
  <si>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</si>
  <si>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</si>
  <si>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</si>
  <si>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</si>
  <si>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</si>
  <si>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</si>
  <si>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</si>
  <si>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</si>
  <si>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</si>
  <si>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</si>
  <si>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</si>
  <si>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</si>
  <si>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</si>
  <si>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</si>
  <si>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</si>
  <si>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</si>
  <si>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</si>
  <si>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</si>
  <si>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</si>
  <si>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</si>
  <si>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</si>
  <si>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</si>
  <si>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</si>
  <si>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</si>
  <si>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</si>
  <si>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</si>
  <si>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</si>
  <si>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</si>
  <si>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</si>
  <si>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</si>
  <si>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</si>
  <si>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</si>
  <si>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</si>
  <si>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</si>
  <si>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</si>
  <si>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</si>
  <si>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</si>
  <si>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</si>
  <si>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</si>
  <si>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</si>
  <si>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</si>
  <si>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</si>
  <si>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</si>
  <si>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</si>
  <si>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</si>
  <si>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</si>
  <si>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</si>
  <si>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</si>
  <si>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</si>
  <si>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</si>
  <si>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</si>
  <si>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</si>
  <si>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</si>
  <si>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</si>
  <si>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</si>
  <si>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</si>
  <si>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</si>
  <si>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</si>
  <si>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</si>
  <si>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</si>
  <si>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</si>
  <si>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</si>
  <si>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</si>
  <si>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</si>
  <si>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</si>
  <si>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</si>
  <si>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</si>
  <si>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</si>
  <si>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</si>
  <si>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</si>
  <si>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</si>
  <si>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</si>
  <si>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</si>
  <si>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</si>
  <si>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</si>
  <si>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</si>
  <si>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</si>
  <si>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</si>
  <si>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</si>
  <si>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</si>
  <si>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</si>
  <si>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</si>
  <si>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</si>
  <si>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</si>
  <si>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</si>
  <si>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</si>
  <si>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</si>
  <si>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</si>
  <si>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</si>
  <si>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</si>
  <si>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</si>
  <si>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</si>
  <si>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</si>
  <si>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</si>
  <si>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</si>
  <si>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</si>
  <si>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</si>
  <si>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</si>
  <si>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</si>
  <si>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</si>
  <si>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</si>
  <si>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</si>
  <si>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</si>
  <si>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</si>
  <si>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</si>
  <si>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</si>
  <si>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</si>
  <si>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</si>
  <si>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</si>
  <si>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</si>
  <si>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</si>
  <si>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</si>
  <si>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</si>
  <si>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</si>
  <si>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</si>
  <si>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</si>
  <si>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</si>
  <si>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</si>
  <si>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</si>
  <si>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</si>
  <si>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</si>
  <si>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</si>
  <si>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</si>
  <si>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</si>
  <si>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</si>
  <si>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</si>
  <si>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</si>
  <si>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</si>
  <si>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</si>
  <si>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</si>
  <si>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</si>
  <si>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</si>
  <si>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</si>
  <si>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</si>
  <si>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</si>
  <si>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</si>
  <si>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</si>
  <si>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</si>
  <si>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</si>
  <si>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</si>
  <si>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</si>
  <si>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</si>
  <si>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</si>
  <si>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</si>
  <si>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</si>
  <si>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</si>
  <si>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</si>
  <si>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</si>
  <si>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</si>
  <si>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</si>
  <si>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</si>
  <si>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</si>
  <si>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</si>
  <si>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</si>
  <si>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</si>
  <si>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</si>
  <si>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</si>
  <si>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</si>
  <si>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</si>
  <si>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</si>
  <si>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</si>
  <si>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</si>
  <si>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</si>
  <si>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</si>
  <si>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</si>
  <si>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</si>
  <si>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</si>
  <si>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</si>
  <si>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</si>
  <si>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</si>
  <si>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</si>
  <si>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</si>
  <si>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</si>
  <si>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</si>
  <si>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</si>
  <si>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</si>
  <si>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</si>
  <si>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</si>
  <si>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</si>
  <si>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</si>
  <si>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</si>
  <si>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</si>
  <si>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</si>
  <si>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</si>
  <si>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</si>
  <si>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</si>
  <si>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</si>
  <si>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</si>
  <si>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</si>
  <si>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</si>
  <si>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</si>
  <si>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</si>
  <si>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</si>
  <si>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</si>
  <si>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</si>
  <si>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</si>
  <si>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</si>
  <si>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</si>
  <si>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</si>
  <si>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</si>
  <si>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</si>
  <si>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</si>
  <si>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</si>
  <si>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</si>
  <si>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</si>
  <si>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</si>
  <si>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</si>
  <si>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</si>
  <si>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</si>
  <si>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</si>
  <si>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</si>
  <si>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</si>
  <si>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</si>
  <si>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</si>
  <si>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</si>
  <si>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</si>
  <si>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</si>
  <si>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</si>
  <si>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</si>
  <si>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</si>
  <si>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</si>
  <si>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</si>
  <si>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</si>
  <si>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</si>
  <si>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</si>
  <si>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</si>
  <si>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</si>
  <si>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</si>
  <si>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</si>
  <si>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</si>
  <si>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</si>
  <si>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</si>
  <si>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</si>
  <si>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</si>
  <si>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</si>
  <si>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</si>
  <si>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</si>
  <si>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</si>
  <si>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</si>
  <si>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</si>
  <si>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</si>
  <si>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</si>
  <si>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</si>
  <si>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</si>
  <si>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</si>
  <si>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</si>
  <si>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</si>
  <si>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</si>
  <si>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</si>
  <si>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</si>
  <si>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</si>
  <si>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</si>
  <si>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</si>
  <si>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</si>
  <si>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</si>
  <si>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</si>
  <si>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</si>
  <si>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</si>
  <si>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</si>
  <si>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</si>
  <si>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</si>
  <si>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</si>
  <si>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</si>
  <si>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</si>
  <si>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</si>
  <si>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</si>
  <si>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</si>
  <si>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</si>
  <si>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</si>
  <si>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</si>
  <si>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</si>
  <si>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</si>
  <si>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</si>
  <si>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</si>
  <si>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</si>
  <si>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</si>
  <si>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</si>
  <si>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</si>
  <si>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</si>
  <si>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</si>
  <si>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</si>
  <si>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</si>
  <si>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</si>
  <si>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</si>
  <si>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</si>
  <si>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</si>
  <si>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</si>
  <si>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</si>
  <si>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</si>
  <si>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</si>
  <si>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</si>
  <si>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</si>
  <si>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</si>
  <si>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</si>
  <si>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</si>
  <si>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</si>
  <si>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</si>
  <si>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</si>
  <si>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</si>
  <si>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</si>
  <si>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</si>
  <si>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</si>
  <si>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</si>
  <si>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</si>
  <si>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</si>
  <si>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</si>
  <si>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</si>
  <si>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</si>
  <si>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</si>
  <si>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</si>
  <si>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</si>
  <si>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</si>
  <si>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</si>
  <si>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</si>
  <si>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</si>
  <si>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</si>
  <si>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</si>
  <si>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</si>
  <si>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</si>
  <si>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</si>
  <si>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</si>
  <si>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</si>
  <si>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</si>
  <si>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</si>
  <si>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</si>
  <si>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</si>
  <si>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</si>
  <si>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</si>
  <si>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</si>
  <si>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</si>
  <si>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</si>
  <si>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</si>
  <si>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</si>
  <si>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</si>
  <si>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</si>
  <si>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</si>
  <si>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</si>
  <si>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</si>
  <si>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</si>
  <si>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</si>
  <si>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</si>
  <si>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</si>
  <si>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</si>
  <si>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</si>
  <si>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</si>
  <si>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</si>
  <si>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</si>
  <si>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</si>
  <si>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</si>
  <si>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</si>
  <si>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</si>
  <si>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</si>
  <si>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</si>
  <si>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</si>
  <si>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</si>
  <si>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</si>
  <si>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</si>
  <si>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</si>
  <si>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</si>
  <si>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</si>
  <si>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</si>
  <si>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</si>
  <si>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</si>
  <si>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</si>
  <si>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</si>
  <si>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</si>
  <si>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</si>
  <si>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</si>
  <si>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</si>
  <si>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</si>
  <si>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</si>
  <si>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</si>
  <si>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</si>
  <si>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</si>
  <si>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</si>
  <si>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</si>
  <si>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</si>
  <si>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</si>
  <si>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</si>
  <si>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</si>
  <si>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</si>
  <si>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</si>
  <si>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</si>
  <si>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</si>
  <si>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</si>
  <si>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</si>
  <si>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</si>
  <si>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</si>
  <si>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</si>
  <si>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</si>
  <si>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</si>
  <si>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</si>
  <si>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</si>
  <si>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</si>
  <si>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</si>
  <si>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</si>
  <si>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</si>
  <si>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</si>
  <si>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</si>
  <si>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</si>
  <si>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</si>
  <si>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</si>
  <si>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</si>
  <si>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</si>
  <si>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</si>
  <si>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</si>
  <si>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</si>
  <si>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</si>
  <si>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</si>
  <si>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</si>
  <si>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</si>
  <si>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</si>
  <si>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</si>
  <si>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</si>
  <si>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</si>
  <si>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</si>
  <si>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</si>
  <si>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</si>
  <si>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</si>
  <si>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</si>
  <si>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</si>
  <si>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</si>
  <si>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</si>
  <si>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</si>
  <si>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</si>
  <si>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</si>
  <si>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</si>
  <si>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</si>
  <si>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</si>
  <si>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</si>
  <si>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</si>
  <si>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</si>
  <si>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</si>
  <si>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</si>
  <si>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</si>
  <si>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</si>
  <si>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</si>
  <si>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</si>
  <si>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</si>
  <si>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</si>
  <si>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</si>
  <si>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</si>
  <si>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</si>
  <si>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</si>
  <si>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</si>
  <si>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</si>
  <si>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</si>
  <si>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</si>
  <si>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</si>
  <si>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</si>
  <si>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</si>
  <si>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</si>
  <si>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</si>
  <si>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</si>
  <si>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</si>
  <si>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</si>
  <si>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</si>
  <si>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</si>
  <si>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</si>
  <si>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</si>
  <si>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</si>
  <si>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</si>
  <si>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</si>
  <si>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</si>
  <si>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</si>
  <si>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</si>
  <si>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</si>
  <si>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</si>
  <si>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</si>
  <si>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</si>
  <si>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</si>
  <si>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</si>
  <si>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</si>
  <si>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</si>
  <si>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</si>
  <si>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</si>
  <si>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</si>
  <si>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</si>
  <si>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</si>
  <si>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</si>
  <si>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</si>
  <si>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</si>
  <si>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</si>
  <si>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</si>
  <si>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</si>
  <si>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</si>
  <si>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</si>
  <si>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</si>
  <si>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</si>
  <si>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</si>
  <si>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</si>
  <si>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</si>
  <si>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</si>
  <si>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</si>
  <si>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</si>
  <si>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</si>
  <si>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</si>
  <si>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</si>
  <si>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</si>
  <si>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</si>
  <si>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</si>
  <si>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</si>
  <si>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</si>
  <si>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</si>
  <si>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</si>
  <si>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</si>
  <si>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</si>
  <si>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</si>
  <si>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</si>
  <si>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</si>
  <si>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</si>
  <si>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</si>
  <si>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</si>
  <si>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</si>
  <si>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</si>
  <si>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</si>
  <si>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</si>
  <si>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</si>
  <si>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</si>
  <si>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</si>
  <si>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</si>
  <si>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</si>
  <si>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</si>
  <si>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</si>
  <si>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</si>
  <si>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</si>
  <si>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</si>
  <si>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</si>
  <si>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</si>
  <si>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</si>
  <si>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</si>
  <si>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</si>
  <si>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</si>
  <si>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</si>
  <si>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</si>
  <si>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</si>
  <si>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</si>
  <si>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</si>
  <si>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</si>
  <si>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</si>
  <si>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</si>
  <si>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</si>
  <si>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</si>
  <si>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</si>
  <si>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</si>
  <si>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</si>
  <si>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</si>
  <si>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</si>
  <si>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</si>
  <si>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</si>
  <si>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</si>
  <si>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</si>
  <si>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</si>
  <si>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</si>
  <si>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</si>
  <si>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</si>
  <si>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</si>
  <si>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</si>
  <si>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</si>
  <si>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</si>
  <si>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</si>
  <si>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</si>
  <si>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</si>
  <si>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</si>
  <si>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</si>
  <si>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</si>
  <si>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</si>
  <si>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</si>
  <si>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</si>
  <si>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</si>
  <si>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</si>
  <si>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</si>
  <si>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</si>
  <si>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</si>
  <si>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</si>
  <si>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</si>
  <si>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</si>
  <si>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</si>
  <si>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</si>
  <si>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</si>
  <si>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</si>
  <si>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</si>
  <si>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</si>
  <si>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</si>
  <si>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</si>
  <si>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</si>
  <si>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</si>
  <si>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</si>
  <si>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</si>
  <si>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</si>
  <si>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</si>
  <si>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</si>
  <si>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</si>
  <si>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</si>
  <si>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</si>
  <si>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</si>
  <si>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</si>
  <si>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</si>
  <si>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</si>
  <si>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</si>
  <si>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</si>
  <si>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</si>
  <si>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</si>
  <si>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</si>
  <si>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</si>
  <si>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</si>
  <si>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</si>
  <si>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</si>
  <si>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</si>
  <si>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</si>
  <si>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</si>
  <si>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</si>
  <si>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</si>
  <si>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</si>
  <si>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</si>
  <si>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</si>
  <si>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</si>
  <si>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</si>
  <si>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</si>
  <si>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</si>
  <si>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</si>
  <si>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</si>
  <si>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</si>
  <si>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</si>
  <si>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</si>
  <si>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</si>
  <si>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</si>
  <si>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</si>
  <si>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</si>
  <si>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</si>
  <si>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</si>
  <si>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</si>
  <si>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</si>
  <si>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</si>
  <si>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</si>
  <si>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</si>
  <si>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</si>
  <si>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</si>
  <si>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</si>
  <si>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</si>
  <si>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</si>
  <si>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</si>
  <si>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</si>
  <si>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</si>
  <si>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</si>
  <si>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</si>
  <si>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</si>
  <si>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</si>
  <si>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</si>
  <si>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</si>
  <si>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</si>
  <si>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</si>
  <si>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</si>
  <si>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</si>
  <si>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</si>
  <si>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</si>
  <si>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</si>
  <si>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</si>
  <si>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</si>
  <si>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</si>
  <si>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</si>
  <si>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</si>
  <si>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</si>
  <si>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</si>
  <si>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</si>
  <si>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</si>
  <si>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</si>
  <si>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</si>
  <si>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</si>
  <si>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</si>
  <si>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</si>
  <si>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</si>
  <si>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</si>
  <si>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</si>
  <si>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</si>
  <si>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</si>
  <si>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</si>
  <si>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</si>
  <si>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</si>
  <si>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</si>
  <si>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</si>
  <si>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</si>
  <si>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</si>
  <si>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</si>
  <si>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</si>
  <si>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</si>
  <si>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</si>
  <si>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</si>
  <si>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</si>
  <si>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</si>
  <si>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</si>
  <si>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</si>
  <si>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</si>
  <si>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</si>
  <si>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</si>
  <si>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</si>
  <si>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</si>
  <si>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</si>
  <si>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</si>
  <si>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</si>
  <si>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</si>
  <si>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</si>
  <si>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</si>
  <si>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</si>
  <si>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</si>
  <si>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</si>
  <si>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</si>
  <si>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</si>
  <si>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</si>
  <si>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</si>
  <si>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</si>
  <si>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</si>
  <si>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</si>
  <si>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</si>
  <si>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</si>
  <si>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</si>
  <si>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</si>
  <si>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</si>
  <si>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</si>
  <si>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</si>
  <si>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</si>
  <si>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</si>
  <si>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</si>
  <si>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</si>
  <si>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</si>
  <si>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</si>
  <si>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</si>
  <si>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</si>
  <si>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</si>
  <si>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</si>
  <si>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</si>
  <si>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</si>
  <si>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</si>
  <si>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</si>
  <si>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</si>
  <si>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</si>
  <si>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</si>
  <si>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</si>
  <si>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</si>
  <si>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</si>
  <si>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</si>
  <si>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</si>
  <si>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</si>
  <si>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</si>
  <si>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</si>
  <si>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</si>
  <si>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</si>
  <si>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</si>
  <si>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</si>
  <si>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</si>
  <si>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</si>
  <si>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</si>
  <si>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</si>
  <si>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</si>
  <si>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</si>
  <si>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</si>
  <si>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</si>
  <si>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</si>
  <si>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</si>
  <si>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</si>
  <si>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</si>
  <si>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</si>
  <si>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</si>
  <si>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</si>
  <si>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</si>
  <si>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</si>
  <si>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</si>
  <si>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</si>
  <si>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</si>
  <si>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</si>
  <si>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</si>
  <si>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</si>
  <si>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</si>
  <si>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</si>
  <si>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</si>
  <si>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</si>
  <si>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</si>
  <si>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</si>
  <si>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</si>
  <si>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</si>
  <si>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</si>
  <si>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</si>
  <si>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</si>
  <si>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</si>
  <si>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</si>
  <si>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</si>
  <si>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</si>
  <si>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</si>
  <si>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</si>
  <si>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</si>
  <si>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</si>
  <si>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</si>
  <si>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</si>
  <si>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</si>
  <si>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</si>
  <si>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</si>
  <si>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</si>
  <si>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</si>
  <si>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</si>
  <si>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</si>
  <si>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</si>
  <si>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</si>
  <si>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</si>
  <si>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</si>
  <si>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</si>
  <si>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</si>
  <si>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</si>
  <si>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</si>
  <si>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</si>
  <si>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</si>
  <si>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</si>
  <si>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</si>
  <si>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</si>
  <si>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</si>
  <si>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</si>
  <si>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</si>
  <si>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</si>
  <si>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</si>
  <si>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</si>
  <si>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</si>
  <si>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</si>
  <si>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</si>
  <si>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</si>
  <si>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</si>
  <si>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</si>
  <si>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</si>
  <si>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</si>
  <si>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</si>
  <si>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</si>
  <si>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</si>
  <si>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</si>
  <si>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</si>
  <si>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</si>
  <si>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</si>
  <si>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</si>
  <si>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</si>
  <si>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</si>
  <si>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</si>
  <si>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</si>
  <si>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</si>
  <si>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</si>
  <si>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</si>
  <si>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</si>
  <si>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</si>
  <si>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</si>
  <si>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</si>
  <si>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</si>
  <si>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</si>
  <si>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</si>
  <si>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</si>
  <si>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</si>
  <si>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</si>
  <si>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</si>
  <si>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</si>
  <si>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</si>
  <si>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</si>
  <si>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</si>
  <si>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</si>
  <si>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</si>
  <si>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</si>
  <si>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</si>
  <si>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</si>
  <si>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</si>
  <si>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</si>
  <si>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</si>
  <si>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</si>
  <si>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</si>
  <si>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</si>
  <si>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</si>
  <si>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</si>
  <si>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</si>
  <si>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</si>
  <si>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</si>
  <si>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</si>
  <si>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</si>
  <si>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</si>
  <si>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</si>
  <si>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</si>
  <si>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</si>
  <si>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</si>
  <si>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</si>
  <si>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</si>
  <si>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</si>
  <si>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</si>
  <si>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</si>
  <si>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</si>
  <si>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</si>
  <si>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</si>
  <si>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</si>
  <si>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</si>
  <si>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</si>
  <si>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</si>
  <si>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</si>
  <si>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</si>
  <si>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</si>
  <si>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</si>
  <si>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</si>
  <si>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</si>
  <si>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</si>
  <si>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</si>
  <si>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</si>
  <si>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</si>
  <si>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</si>
  <si>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</si>
  <si>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</si>
  <si>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</si>
  <si>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</si>
  <si>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</si>
  <si>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</si>
  <si>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</si>
  <si>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</si>
  <si>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</si>
  <si>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</si>
  <si>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</si>
  <si>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</si>
  <si>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</si>
  <si>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</si>
  <si>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</si>
  <si>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</si>
  <si>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</si>
  <si>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</si>
  <si>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</si>
  <si>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</si>
  <si>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</si>
  <si>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</si>
  <si>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</si>
  <si>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</si>
  <si>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</si>
  <si>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</si>
  <si>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</si>
  <si>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</si>
  <si>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</si>
  <si>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</si>
  <si>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</si>
  <si>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</si>
  <si>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</si>
  <si>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</si>
  <si>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</si>
  <si>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</si>
  <si>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</si>
  <si>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</si>
  <si>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</si>
  <si>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</si>
  <si>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</si>
  <si>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</si>
  <si>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</si>
  <si>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</si>
  <si>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</si>
  <si>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</si>
  <si>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</si>
  <si>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</si>
  <si>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</si>
  <si>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</si>
  <si>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</si>
  <si>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</si>
  <si>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</si>
  <si>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</si>
  <si>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</si>
  <si>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</si>
  <si>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</si>
  <si>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</si>
  <si>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</si>
  <si>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</si>
  <si>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</si>
  <si>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</si>
  <si>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</si>
  <si>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</si>
  <si>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</si>
  <si>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</si>
  <si>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</si>
  <si>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</si>
  <si>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</si>
  <si>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</si>
  <si>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</si>
  <si>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</si>
  <si>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</si>
  <si>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</si>
  <si>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</si>
  <si>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</si>
  <si>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</si>
  <si>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</si>
  <si>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</si>
  <si>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</si>
  <si>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</si>
  <si>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</si>
  <si>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</si>
  <si>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</si>
  <si>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</si>
  <si>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</si>
  <si>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</si>
  <si>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</si>
  <si>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</si>
  <si>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</si>
  <si>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</si>
  <si>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</si>
  <si>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</si>
  <si>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</si>
  <si>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</si>
  <si>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</si>
  <si>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</si>
  <si>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</si>
  <si>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</si>
  <si>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</si>
  <si>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</si>
  <si>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</si>
  <si>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</si>
  <si>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</si>
  <si>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</si>
  <si>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</si>
  <si>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</si>
  <si>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</si>
  <si>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</si>
  <si>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</si>
  <si>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</si>
  <si>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</si>
  <si>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</si>
  <si>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</si>
  <si>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</si>
  <si>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</si>
  <si>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</si>
  <si>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</si>
  <si>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</si>
  <si>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</si>
  <si>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</si>
  <si>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</si>
  <si>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</si>
  <si>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</si>
  <si>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</si>
  <si>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</si>
  <si>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</si>
  <si>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</si>
  <si>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</si>
  <si>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</si>
  <si>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</si>
  <si>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</si>
  <si>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</si>
  <si>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</si>
  <si>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</si>
  <si>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</si>
  <si>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</si>
  <si>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</si>
  <si>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</si>
  <si>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</si>
  <si>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</si>
  <si>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</si>
  <si>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</si>
  <si>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</si>
  <si>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</si>
  <si>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</si>
  <si>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</si>
  <si>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</si>
  <si>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</si>
  <si>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</si>
  <si>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</si>
  <si>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</si>
  <si>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</si>
  <si>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</si>
  <si>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</si>
  <si>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</si>
  <si>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</si>
  <si>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</si>
  <si>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</si>
  <si>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</si>
  <si>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</si>
  <si>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</si>
  <si>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</si>
  <si>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</si>
  <si>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</si>
  <si>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</si>
  <si>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</si>
  <si>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</si>
  <si>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</si>
  <si>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</si>
  <si>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</si>
  <si>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</si>
  <si>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</si>
  <si>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</si>
  <si>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</si>
  <si>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</si>
  <si>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</si>
  <si>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</si>
  <si>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</si>
  <si>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</si>
  <si>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</si>
  <si>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</si>
  <si>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</si>
  <si>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</si>
  <si>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</si>
  <si>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</si>
  <si>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</si>
  <si>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</si>
  <si>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</si>
  <si>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</si>
  <si>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</si>
  <si>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</si>
  <si>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</si>
  <si>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</si>
  <si>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</si>
  <si>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</si>
  <si>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</si>
  <si>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</si>
  <si>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</si>
  <si>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</si>
  <si>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</si>
  <si>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</si>
  <si>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</si>
  <si>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</si>
  <si>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</si>
  <si>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</si>
  <si>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</si>
  <si>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</si>
  <si>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</si>
  <si>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</si>
  <si>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</si>
  <si>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</si>
  <si>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</si>
  <si>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</si>
  <si>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</si>
  <si>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</si>
  <si>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</si>
  <si>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</si>
  <si>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</si>
  <si>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</si>
  <si>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</si>
  <si>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</si>
  <si>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</si>
  <si>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</si>
  <si>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</si>
  <si>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</si>
  <si>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</si>
  <si>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</si>
  <si>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</si>
  <si>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</si>
  <si>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</si>
  <si>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</si>
  <si>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</si>
  <si>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</si>
  <si>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</si>
  <si>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</si>
  <si>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</si>
  <si>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</si>
  <si>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</si>
  <si>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</si>
  <si>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</si>
  <si>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</si>
  <si>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</si>
  <si>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</si>
  <si>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</si>
  <si>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</si>
  <si>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</si>
  <si>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</si>
  <si>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</si>
  <si>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</si>
  <si>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</si>
  <si>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</si>
  <si>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</si>
  <si>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</si>
  <si>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</si>
  <si>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</si>
  <si>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</si>
  <si>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</si>
  <si>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</si>
  <si>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</si>
  <si>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</si>
  <si>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</si>
  <si>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</si>
  <si>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</si>
  <si>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</si>
  <si>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</si>
  <si>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</si>
  <si>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</si>
  <si>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</si>
  <si>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</si>
  <si>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</si>
  <si>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</si>
  <si>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</si>
  <si>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</si>
  <si>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</si>
  <si>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</si>
  <si>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</si>
  <si>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</si>
  <si>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</si>
  <si>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</si>
  <si>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</si>
  <si>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</si>
  <si>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</si>
  <si>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</si>
  <si>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</si>
  <si>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</si>
  <si>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</si>
  <si>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</si>
  <si>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</si>
  <si>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</si>
  <si>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</si>
  <si>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</si>
  <si>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</si>
  <si>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</si>
  <si>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</si>
  <si>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</si>
  <si>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</si>
  <si>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</si>
  <si>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</si>
  <si>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</si>
  <si>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</si>
  <si>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</si>
  <si>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</si>
  <si>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</si>
  <si>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</si>
  <si>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</si>
  <si>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</si>
  <si>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</si>
  <si>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</si>
  <si>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</si>
  <si>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</si>
  <si>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</si>
  <si>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</si>
  <si>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</si>
  <si>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</si>
  <si>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</si>
  <si>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</si>
  <si>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</si>
  <si>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</si>
  <si>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</si>
  <si>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</si>
  <si>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</si>
  <si>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</si>
  <si>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</si>
  <si>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</si>
  <si>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</si>
  <si>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</si>
  <si>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</si>
  <si>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</si>
  <si>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</si>
  <si>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</si>
  <si>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</si>
  <si>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</si>
  <si>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</si>
  <si>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</si>
  <si>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</si>
  <si>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</si>
  <si>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</si>
  <si>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</si>
  <si>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</si>
  <si>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</si>
  <si>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</si>
  <si>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</si>
  <si>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</si>
  <si>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</si>
  <si>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</si>
  <si>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</si>
  <si>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</si>
  <si>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</si>
  <si>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</si>
  <si>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</si>
  <si>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</si>
  <si>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</si>
  <si>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</si>
  <si>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</si>
  <si>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</si>
  <si>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</si>
  <si>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</si>
  <si>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</si>
  <si>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</si>
  <si>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</si>
  <si>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</si>
  <si>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</si>
  <si>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</si>
  <si>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</si>
  <si>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</si>
  <si>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</si>
  <si>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</si>
  <si>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</si>
  <si>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</si>
  <si>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</si>
  <si>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</si>
  <si>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</si>
  <si>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</si>
  <si>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</si>
  <si>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</si>
  <si>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</si>
  <si>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</si>
  <si>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</si>
  <si>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</si>
  <si>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</si>
  <si>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</si>
  <si>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</si>
  <si>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</si>
  <si>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</si>
  <si>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</si>
  <si>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</si>
  <si>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</si>
  <si>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</si>
  <si>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</si>
  <si>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</si>
  <si>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</si>
  <si>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</si>
  <si>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</si>
  <si>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</si>
  <si>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</si>
  <si>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</si>
  <si>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</si>
  <si>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</si>
  <si>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</si>
  <si>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</si>
  <si>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</si>
  <si>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</si>
  <si>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</si>
  <si>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</si>
  <si>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</si>
  <si>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</si>
  <si>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</si>
  <si>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</si>
  <si>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</si>
  <si>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</si>
  <si>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</si>
  <si>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</si>
  <si>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</si>
  <si>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</si>
  <si>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</si>
  <si>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</si>
  <si>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</si>
  <si>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</si>
  <si>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</si>
  <si>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</si>
  <si>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</si>
  <si>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</si>
  <si>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</si>
  <si>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</si>
  <si>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</si>
  <si>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</si>
  <si>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</si>
  <si>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</si>
  <si>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</si>
  <si>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</si>
  <si>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</si>
  <si>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</si>
  <si>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</si>
  <si>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</si>
  <si>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</si>
  <si>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</si>
  <si>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</si>
  <si>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</si>
  <si>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</si>
  <si>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</si>
  <si>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</si>
  <si>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</si>
  <si>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</si>
  <si>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</si>
  <si>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</si>
  <si>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</si>
  <si>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</si>
  <si>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</si>
  <si>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</si>
  <si>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</si>
  <si>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</si>
  <si>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</si>
  <si>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</si>
  <si>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</si>
  <si>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</si>
  <si>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</si>
  <si>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</si>
  <si>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</si>
  <si>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</si>
  <si>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</si>
  <si>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</si>
  <si>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</si>
  <si>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</si>
  <si>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</si>
  <si>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</si>
  <si>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</si>
  <si>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</si>
  <si>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</si>
  <si>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</si>
  <si>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</si>
  <si>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</si>
  <si>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</si>
  <si>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</si>
  <si>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</si>
  <si>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</si>
  <si>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</si>
  <si>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</si>
  <si>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</si>
  <si>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</si>
  <si>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</si>
  <si>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</si>
  <si>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</si>
  <si>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</si>
  <si>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</si>
  <si>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</si>
  <si>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</si>
  <si>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</si>
  <si>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</si>
  <si>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</si>
  <si>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</si>
  <si>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</si>
  <si>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</si>
  <si>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</si>
  <si>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</si>
  <si>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</si>
  <si>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</si>
  <si>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</si>
  <si>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</si>
  <si>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</si>
  <si>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</si>
  <si>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</si>
  <si>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</si>
  <si>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</si>
  <si>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</si>
  <si>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</si>
  <si>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</si>
  <si>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</si>
  <si>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</si>
  <si>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</si>
  <si>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</si>
  <si>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</si>
  <si>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</si>
  <si>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</si>
  <si>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</si>
  <si>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</si>
  <si>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</si>
  <si>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</si>
  <si>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</si>
  <si>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</si>
  <si>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</si>
  <si>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</si>
  <si>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</si>
  <si>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</si>
  <si>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</si>
  <si>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</si>
  <si>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</si>
  <si>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</si>
  <si>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</si>
  <si>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</si>
  <si>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</si>
  <si>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</si>
  <si>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</si>
  <si>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</si>
  <si>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</si>
  <si>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</si>
  <si>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</si>
  <si>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</si>
  <si>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</si>
  <si>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</si>
  <si>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</si>
  <si>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</si>
  <si>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</si>
  <si>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</si>
  <si>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</si>
  <si>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</si>
  <si>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</si>
  <si>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</si>
  <si>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</si>
  <si>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</si>
  <si>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</si>
  <si>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</si>
  <si>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</si>
  <si>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</si>
  <si>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</si>
  <si>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</si>
  <si>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</si>
  <si>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</si>
  <si>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</si>
  <si>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</si>
  <si>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</si>
  <si>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</si>
  <si>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</si>
  <si>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</si>
  <si>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</si>
  <si>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</si>
  <si>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</si>
  <si>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</si>
  <si>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</si>
  <si>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</si>
  <si>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</si>
  <si>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</si>
  <si>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</si>
  <si>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</si>
  <si>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</si>
  <si>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</si>
  <si>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</si>
  <si>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</si>
  <si>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</si>
  <si>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</si>
  <si>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</si>
  <si>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</si>
  <si>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</si>
  <si>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</si>
  <si>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</si>
  <si>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</si>
  <si>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</si>
  <si>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</si>
  <si>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</si>
  <si>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</si>
  <si>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</si>
  <si>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</si>
  <si>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</si>
  <si>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</si>
  <si>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</si>
  <si>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</si>
  <si>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</si>
  <si>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</si>
  <si>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</si>
  <si>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</si>
  <si>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</si>
  <si>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</si>
  <si>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</si>
  <si>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</si>
  <si>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</si>
  <si>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</si>
  <si>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</si>
  <si>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</si>
  <si>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</si>
  <si>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</si>
  <si>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</si>
  <si>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</si>
  <si>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</si>
  <si>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</si>
  <si>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</si>
  <si>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</si>
  <si>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</si>
  <si>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</si>
  <si>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</si>
  <si>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</si>
  <si>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</si>
  <si>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</si>
  <si>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</si>
  <si>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</si>
  <si>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</si>
  <si>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</si>
  <si>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</si>
  <si>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</si>
  <si>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</si>
  <si>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</si>
  <si>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</si>
  <si>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</si>
  <si>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</si>
  <si>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</si>
  <si>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</si>
  <si>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</si>
  <si>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</si>
  <si>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</si>
  <si>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</si>
  <si>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</si>
  <si>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</si>
  <si>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</si>
  <si>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</si>
  <si>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</si>
  <si>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</si>
  <si>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</si>
  <si>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</si>
  <si>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</si>
  <si>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</si>
  <si>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</si>
  <si>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</si>
  <si>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</si>
  <si>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</si>
  <si>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</si>
  <si>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</si>
  <si>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</si>
  <si>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</si>
  <si>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</si>
  <si>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</si>
  <si>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</si>
  <si>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</si>
  <si>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</si>
  <si>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</si>
  <si>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</si>
  <si>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</si>
  <si>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</si>
  <si>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</si>
  <si>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</si>
  <si>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</si>
  <si>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</si>
  <si>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</si>
  <si>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</si>
  <si>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</si>
  <si>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</si>
  <si>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</si>
  <si>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</si>
  <si>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</si>
  <si>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</si>
  <si>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</si>
  <si>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</si>
  <si>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</si>
  <si>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</si>
  <si>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</si>
  <si>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</si>
  <si>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</si>
  <si>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</si>
  <si>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</si>
  <si>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</si>
  <si>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</si>
  <si>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</si>
  <si>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</si>
  <si>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</si>
  <si>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</si>
  <si>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</si>
  <si>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</si>
  <si>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</si>
  <si>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</si>
  <si>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</si>
  <si>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</si>
  <si>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</si>
  <si>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</si>
  <si>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</si>
  <si>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</si>
  <si>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</si>
  <si>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</si>
  <si>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</si>
  <si>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</si>
  <si>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</si>
  <si>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</si>
  <si>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</si>
  <si>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</si>
  <si>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</si>
  <si>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</si>
  <si>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</si>
  <si>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</si>
  <si>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</si>
  <si>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</si>
  <si>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</si>
  <si>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</si>
  <si>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</si>
  <si>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</si>
  <si>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</si>
  <si>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</si>
  <si>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</si>
  <si>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</si>
  <si>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</si>
  <si>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</si>
  <si>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</si>
  <si>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</si>
  <si>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</si>
  <si>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</si>
  <si>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</si>
  <si>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</si>
  <si>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</si>
  <si>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</si>
  <si>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</si>
  <si>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</si>
  <si>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</si>
  <si>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</si>
  <si>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</si>
  <si>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</si>
  <si>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</si>
  <si>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</si>
  <si>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</si>
  <si>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</si>
  <si>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</si>
  <si>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</si>
  <si>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</si>
  <si>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</si>
  <si>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</si>
  <si>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</si>
  <si>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</si>
  <si>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</si>
  <si>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</si>
  <si>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</si>
  <si>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</si>
  <si>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</si>
  <si>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</si>
  <si>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</si>
  <si>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</si>
  <si>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</si>
  <si>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</si>
  <si>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</si>
  <si>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</si>
  <si>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</si>
  <si>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</si>
  <si>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</si>
  <si>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</si>
  <si>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</si>
  <si>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</si>
  <si>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</si>
  <si>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</si>
  <si>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</si>
  <si>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</si>
  <si>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</si>
  <si>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</si>
  <si>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</si>
  <si>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</si>
  <si>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</si>
  <si>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</si>
  <si>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</si>
  <si>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</si>
  <si>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</si>
  <si>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</si>
  <si>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</si>
  <si>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</si>
  <si>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</si>
  <si>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</si>
  <si>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</si>
  <si>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</si>
  <si>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</si>
  <si>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</si>
  <si>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</si>
  <si>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</si>
  <si>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</si>
  <si>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</si>
  <si>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</si>
  <si>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</si>
  <si>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</si>
  <si>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</si>
  <si>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</si>
  <si>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</si>
  <si>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</si>
  <si>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</si>
  <si>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</si>
  <si>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</si>
  <si>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</si>
  <si>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</si>
  <si>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</si>
  <si>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</si>
  <si>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</si>
  <si>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</si>
  <si>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</si>
  <si>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</si>
  <si>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</si>
  <si>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</si>
  <si>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</si>
  <si>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</si>
  <si>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</si>
  <si>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</si>
  <si>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</si>
  <si>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</si>
  <si>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</si>
  <si>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</si>
  <si>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</si>
  <si>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</si>
  <si>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</si>
  <si>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</si>
  <si>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</si>
  <si>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</si>
  <si>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</si>
  <si>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</si>
  <si>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</si>
  <si>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</si>
  <si>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</si>
  <si>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</si>
  <si>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</si>
  <si>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</si>
  <si>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</si>
  <si>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</si>
  <si>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</si>
  <si>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</si>
  <si>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</si>
  <si>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</si>
  <si>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</si>
  <si>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</si>
  <si>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</si>
  <si>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</si>
  <si>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</si>
  <si>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</si>
  <si>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</si>
  <si>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</si>
  <si>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</si>
  <si>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</si>
  <si>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</si>
  <si>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</si>
  <si>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</si>
  <si>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</si>
  <si>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</si>
  <si>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</si>
  <si>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</si>
  <si>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</si>
  <si>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</si>
  <si>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</si>
  <si>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</si>
  <si>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</si>
  <si>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</si>
  <si>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</si>
  <si>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</si>
  <si>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</si>
  <si>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</si>
  <si>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</si>
  <si>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</si>
  <si>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</si>
  <si>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</si>
  <si>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</si>
  <si>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</si>
  <si>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</si>
  <si>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</si>
  <si>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</si>
  <si>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</si>
  <si>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</si>
  <si>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</si>
  <si>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</si>
  <si>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</si>
  <si>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</si>
  <si>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</si>
  <si>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</si>
  <si>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</si>
  <si>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</si>
  <si>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</si>
  <si>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</si>
  <si>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</si>
  <si>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</si>
  <si>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</si>
  <si>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</si>
  <si>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</si>
  <si>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</si>
  <si>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</si>
  <si>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</si>
  <si>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</si>
  <si>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</si>
  <si>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</si>
  <si>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</si>
  <si>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</si>
  <si>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</si>
  <si>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</si>
  <si>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</si>
  <si>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</si>
  <si>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</si>
  <si>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</si>
  <si>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</si>
  <si>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</si>
  <si>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</si>
  <si>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</si>
  <si>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</si>
  <si>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</si>
  <si>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</si>
  <si>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</si>
  <si>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</si>
  <si>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</si>
  <si>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</si>
  <si>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</si>
  <si>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</si>
  <si>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</si>
  <si>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</si>
  <si>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</si>
  <si>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</si>
  <si>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</si>
  <si>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</si>
  <si>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</si>
  <si>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</si>
  <si>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</si>
  <si>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</si>
  <si>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</si>
  <si>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</si>
  <si>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</si>
  <si>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</si>
  <si>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</si>
  <si>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</si>
  <si>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</si>
  <si>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</si>
  <si>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</si>
  <si>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</si>
  <si>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</si>
  <si>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</si>
  <si>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</si>
  <si>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</si>
  <si>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</si>
  <si>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</si>
  <si>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</si>
  <si>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</si>
  <si>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</si>
  <si>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</si>
  <si>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</si>
  <si>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</si>
  <si>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</si>
  <si>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</si>
  <si>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</si>
  <si>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</si>
  <si>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</si>
  <si>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</si>
  <si>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</si>
  <si>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</si>
  <si>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</si>
  <si>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</si>
  <si>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</si>
  <si>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</si>
  <si>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</si>
  <si>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</si>
  <si>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</si>
  <si>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</si>
  <si>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</si>
  <si>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</si>
  <si>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</si>
  <si>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</si>
  <si>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</si>
  <si>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</si>
  <si>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</si>
  <si>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</si>
  <si>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</si>
  <si>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</si>
  <si>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</si>
  <si>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</si>
  <si>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</si>
  <si>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</si>
  <si>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</si>
  <si>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</si>
  <si>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</si>
  <si>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</si>
  <si>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</si>
  <si>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</si>
  <si>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</si>
  <si>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</si>
  <si>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</si>
  <si>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</si>
  <si>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</si>
  <si>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</si>
  <si>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</si>
  <si>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</si>
  <si>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</si>
  <si>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</si>
  <si>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</si>
  <si>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</si>
  <si>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</si>
  <si>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</si>
  <si>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</si>
  <si>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</si>
  <si>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</si>
  <si>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</si>
  <si>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</si>
  <si>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</si>
  <si>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</si>
  <si>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</si>
  <si>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</si>
  <si>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</si>
  <si>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</si>
  <si>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</si>
  <si>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</si>
  <si>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</si>
  <si>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</si>
  <si>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</si>
  <si>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</si>
  <si>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</si>
  <si>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</si>
  <si>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</si>
  <si>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</si>
  <si>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</si>
  <si>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</si>
  <si>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</si>
  <si>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</si>
  <si>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</si>
  <si>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</si>
  <si>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</si>
  <si>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</si>
  <si>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</si>
  <si>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</si>
  <si>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</si>
  <si>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</si>
  <si>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</si>
  <si>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</si>
  <si>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</si>
  <si>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</si>
  <si>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</si>
  <si>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</si>
  <si>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</si>
  <si>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</si>
  <si>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</si>
  <si>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</si>
  <si>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</si>
  <si>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</si>
  <si>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</si>
  <si>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</si>
  <si>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</si>
  <si>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</si>
  <si>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</si>
  <si>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</si>
  <si>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</si>
  <si>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</si>
  <si>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</si>
  <si>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</si>
  <si>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</si>
  <si>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</si>
  <si>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</si>
  <si>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</si>
  <si>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</si>
  <si>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</si>
  <si>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</si>
  <si>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</si>
  <si>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</si>
  <si>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</si>
  <si>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</si>
  <si>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</si>
  <si>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</si>
  <si>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</si>
  <si>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</si>
  <si>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</si>
  <si>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</si>
  <si>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</si>
  <si>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</si>
  <si>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</si>
  <si>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</si>
  <si>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</si>
  <si>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</si>
  <si>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</si>
  <si>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</si>
  <si>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</si>
  <si>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</si>
  <si>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</si>
  <si>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</si>
  <si>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</si>
  <si>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</si>
  <si>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</si>
  <si>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</si>
  <si>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</si>
  <si>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</si>
  <si>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</si>
  <si>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</si>
  <si>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</si>
  <si>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</si>
  <si>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</si>
  <si>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</si>
  <si>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</si>
  <si>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</si>
  <si>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</si>
  <si>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</si>
  <si>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</si>
  <si>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</si>
  <si>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</si>
  <si>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</si>
  <si>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</si>
  <si>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</si>
  <si>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</si>
  <si>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</si>
  <si>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</si>
  <si>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</si>
  <si>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</si>
  <si>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</si>
  <si>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</si>
  <si>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</si>
  <si>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</si>
  <si>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</si>
  <si>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</si>
  <si>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</si>
  <si>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</si>
  <si>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</si>
  <si>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</si>
  <si>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</si>
  <si>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</si>
  <si>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</si>
  <si>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</si>
  <si>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</si>
  <si>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</si>
  <si>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</si>
  <si>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</si>
  <si>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</si>
  <si>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</si>
  <si>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</si>
  <si>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</si>
  <si>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</si>
  <si>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</si>
  <si>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</si>
  <si>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</si>
  <si>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</si>
  <si>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</si>
  <si>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</si>
  <si>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</si>
  <si>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</si>
  <si>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</si>
  <si>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</si>
  <si>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</si>
  <si>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</si>
  <si>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</si>
  <si>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</si>
  <si>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</si>
  <si>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</si>
  <si>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</si>
  <si>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</si>
  <si>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</si>
  <si>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</si>
  <si>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</si>
  <si>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</si>
  <si>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</si>
  <si>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</si>
  <si>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</si>
  <si>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</si>
  <si>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</si>
  <si>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</si>
  <si>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</si>
  <si>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</si>
  <si>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</si>
  <si>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</si>
  <si>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</si>
  <si>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</si>
  <si>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</si>
  <si>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</si>
  <si>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</si>
  <si>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</si>
  <si>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</si>
  <si>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</si>
  <si>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</si>
  <si>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</si>
  <si>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</si>
  <si>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</si>
  <si>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</si>
  <si>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</si>
  <si>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</si>
  <si>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</si>
  <si>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</si>
  <si>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</si>
  <si>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</si>
  <si>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</si>
  <si>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</si>
  <si>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</si>
  <si>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</si>
  <si>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</si>
  <si>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</si>
  <si>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</si>
  <si>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</si>
  <si>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</si>
  <si>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</si>
  <si>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</si>
  <si>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</si>
  <si>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</si>
  <si>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</si>
  <si>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</si>
  <si>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</si>
  <si>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</si>
  <si>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</si>
  <si>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</si>
  <si>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</si>
  <si>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</si>
  <si>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</si>
  <si>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</si>
  <si>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</si>
  <si>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</si>
  <si>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</si>
  <si>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</si>
  <si>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</si>
  <si>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</si>
  <si>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</si>
  <si>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</si>
  <si>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</si>
  <si>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</si>
  <si>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</si>
  <si>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</si>
  <si>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</si>
  <si>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</si>
  <si>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</si>
  <si>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</si>
  <si>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</si>
  <si>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</si>
  <si>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</si>
  <si>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</si>
  <si>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</si>
  <si>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</si>
  <si>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</si>
  <si>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</si>
  <si>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</si>
  <si>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</si>
  <si>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</si>
  <si>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</si>
  <si>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</si>
  <si>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</si>
  <si>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</si>
  <si>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</si>
  <si>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</si>
  <si>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</si>
  <si>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</si>
  <si>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</si>
  <si>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</si>
  <si>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</si>
  <si>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</si>
  <si>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</si>
  <si>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</si>
  <si>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</si>
  <si>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</si>
  <si>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</si>
  <si>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</si>
  <si>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</si>
  <si>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</si>
  <si>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</si>
  <si>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</si>
  <si>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</si>
  <si>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</si>
  <si>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</si>
  <si>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</si>
  <si>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</si>
  <si>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</si>
  <si>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</si>
  <si>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</si>
  <si>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</si>
  <si>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</si>
  <si>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</si>
  <si>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</si>
  <si>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</si>
  <si>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</si>
  <si>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</si>
  <si>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</si>
  <si>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</si>
  <si>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</si>
  <si>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</si>
  <si>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</si>
  <si>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</si>
  <si>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</si>
  <si>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</si>
  <si>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</si>
  <si>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</si>
  <si>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</si>
  <si>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</si>
  <si>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</si>
  <si>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</si>
  <si>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</si>
  <si>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</si>
  <si>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</si>
  <si>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</si>
  <si>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</si>
  <si>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</si>
  <si>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</si>
  <si>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</si>
  <si>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</si>
  <si>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</si>
  <si>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</si>
  <si>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</si>
  <si>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</si>
  <si>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</si>
  <si>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</si>
  <si>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</si>
  <si>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</si>
  <si>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</si>
  <si>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</si>
  <si>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</si>
  <si>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</si>
  <si>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</si>
  <si>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</si>
  <si>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</si>
  <si>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</si>
  <si>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</si>
  <si>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</si>
  <si>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</si>
  <si>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</si>
  <si>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</si>
  <si>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</si>
  <si>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</si>
  <si>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</si>
  <si>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</si>
  <si>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</si>
  <si>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</si>
  <si>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</si>
  <si>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</si>
  <si>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</si>
  <si>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</si>
  <si>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</si>
  <si>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</si>
  <si>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</si>
  <si>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</si>
  <si>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</si>
  <si>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</si>
  <si>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</si>
  <si>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</si>
  <si>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</si>
  <si>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</si>
  <si>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</si>
  <si>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</si>
  <si>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</si>
  <si>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</si>
  <si>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</si>
  <si>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</si>
  <si>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</si>
  <si>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</si>
  <si>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</si>
  <si>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</si>
  <si>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</si>
  <si>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</si>
  <si>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</si>
  <si>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</si>
  <si>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</si>
  <si>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</si>
  <si>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</si>
  <si>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</si>
  <si>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</si>
  <si>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</si>
  <si>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</si>
  <si>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</si>
  <si>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</si>
  <si>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</si>
  <si>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</si>
  <si>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</si>
  <si>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</si>
  <si>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</si>
  <si>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</si>
  <si>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</si>
  <si>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</si>
  <si>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</si>
  <si>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</si>
  <si>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</si>
  <si>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</si>
  <si>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</si>
  <si>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</si>
  <si>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</si>
  <si>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</si>
  <si>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</si>
  <si>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</si>
  <si>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</si>
  <si>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</si>
  <si>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</si>
  <si>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</si>
  <si>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</si>
  <si>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</si>
  <si>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</si>
  <si>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</si>
  <si>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</si>
  <si>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</si>
  <si>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</si>
  <si>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</si>
  <si>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</si>
  <si>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</si>
  <si>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</si>
  <si>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</si>
  <si>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</si>
  <si>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</si>
  <si>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</si>
  <si>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</si>
  <si>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</si>
  <si>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</si>
  <si>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</si>
  <si>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</si>
  <si>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</si>
  <si>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</si>
  <si>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</si>
  <si>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</si>
  <si>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</si>
  <si>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</si>
  <si>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</si>
  <si>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</si>
  <si>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</si>
  <si>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</si>
  <si>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</si>
  <si>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</si>
  <si>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</si>
  <si>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</si>
  <si>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</si>
  <si>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</si>
  <si>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</si>
  <si>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</si>
  <si>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</si>
  <si>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</si>
  <si>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</si>
  <si>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</si>
  <si>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</si>
  <si>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</si>
  <si>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</si>
  <si>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</si>
  <si>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</si>
  <si>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</si>
  <si>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</si>
  <si>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</si>
  <si>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</si>
  <si>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</si>
  <si>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</si>
  <si>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</si>
  <si>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</si>
  <si>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</si>
  <si>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</si>
  <si>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</si>
  <si>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</si>
  <si>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</si>
  <si>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</si>
  <si>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</si>
  <si>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</si>
  <si>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</si>
  <si>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</si>
  <si>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</si>
  <si>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</si>
  <si>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</si>
  <si>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</si>
  <si>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</si>
  <si>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</si>
  <si>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</si>
  <si>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</si>
  <si>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</si>
  <si>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</si>
  <si>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</si>
  <si>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</si>
  <si>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</si>
  <si>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</si>
  <si>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</si>
  <si>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</si>
  <si>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</si>
  <si>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</si>
  <si>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</si>
  <si>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</si>
  <si>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</si>
  <si>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</si>
  <si>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</si>
  <si>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</si>
  <si>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</si>
  <si>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</si>
  <si>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</si>
  <si>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</si>
  <si>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</si>
  <si>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</si>
  <si>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</si>
  <si>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</si>
  <si>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</si>
  <si>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</si>
  <si>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</si>
  <si>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</si>
  <si>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</si>
  <si>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</si>
  <si>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</si>
  <si>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</si>
  <si>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</si>
  <si>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</si>
  <si>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</si>
  <si>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</si>
  <si>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</si>
  <si>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</si>
  <si>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</si>
  <si>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</si>
  <si>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</si>
  <si>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</si>
  <si>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</si>
  <si>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</si>
  <si>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</si>
  <si>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</si>
  <si>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</si>
  <si>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</si>
  <si>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</si>
  <si>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</si>
  <si>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</si>
  <si>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</si>
  <si>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</si>
  <si>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</si>
  <si>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</si>
  <si>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</si>
  <si>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</si>
  <si>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</si>
  <si>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</si>
  <si>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</si>
  <si>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</si>
  <si>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</si>
  <si>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</si>
  <si>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</si>
  <si>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</si>
  <si>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</si>
  <si>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</si>
  <si>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</si>
  <si>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</si>
  <si>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</si>
  <si>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</si>
  <si>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</si>
  <si>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</si>
  <si>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</si>
  <si>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</si>
  <si>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</si>
  <si>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</si>
  <si>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</si>
  <si>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</si>
  <si>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</si>
  <si>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</si>
  <si>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</si>
  <si>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</si>
  <si>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</si>
  <si>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</si>
  <si>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</si>
  <si>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</si>
  <si>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</si>
  <si>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</si>
  <si>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</si>
  <si>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</si>
  <si>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</si>
  <si>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</si>
  <si>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</si>
  <si>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</si>
  <si>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</si>
  <si>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</si>
  <si>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</si>
  <si>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</si>
  <si>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</si>
  <si>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</si>
  <si>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</si>
  <si>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</si>
  <si>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</si>
  <si>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</si>
  <si>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</si>
  <si>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</si>
  <si>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</si>
  <si>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</si>
  <si>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</si>
  <si>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</si>
  <si>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</si>
  <si>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</si>
  <si>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</si>
  <si>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</si>
  <si>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</si>
  <si>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</si>
  <si>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</si>
  <si>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</si>
  <si>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</si>
  <si>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</si>
  <si>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</si>
  <si>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</si>
  <si>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</si>
  <si>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</si>
  <si>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</si>
  <si>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</si>
  <si>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</si>
  <si>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</si>
  <si>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</si>
  <si>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</si>
  <si>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</si>
  <si>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</si>
  <si>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</si>
  <si>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</si>
  <si>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</si>
  <si>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</si>
  <si>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</si>
  <si>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</si>
  <si>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</si>
  <si>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</si>
  <si>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</si>
  <si>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</si>
  <si>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</si>
  <si>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</si>
  <si>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</si>
  <si>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</si>
  <si>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</si>
  <si>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</si>
  <si>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</si>
  <si>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</si>
  <si>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</si>
  <si>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</si>
  <si>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</si>
  <si>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</si>
  <si>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</si>
  <si>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</si>
  <si>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</si>
  <si>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</si>
  <si>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</si>
  <si>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</si>
  <si>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</si>
  <si>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</si>
  <si>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</si>
  <si>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</si>
  <si>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</si>
  <si>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</si>
  <si>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</si>
  <si>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</si>
  <si>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</si>
  <si>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</si>
  <si>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</si>
  <si>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</si>
  <si>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</si>
  <si>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</si>
  <si>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</si>
  <si>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</si>
  <si>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</si>
  <si>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</si>
  <si>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</si>
  <si>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</si>
  <si>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</si>
  <si>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</si>
  <si>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</si>
  <si>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</si>
  <si>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</si>
  <si>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</si>
  <si>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</si>
  <si>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</si>
  <si>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</si>
  <si>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</si>
  <si>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</si>
  <si>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</si>
  <si>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</si>
  <si>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</si>
  <si>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</si>
  <si>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</si>
  <si>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</si>
  <si>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</si>
  <si>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</si>
  <si>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</si>
  <si>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</si>
  <si>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</si>
  <si>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</si>
  <si>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</si>
  <si>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</si>
  <si>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</si>
  <si>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</si>
  <si>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</si>
  <si>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</si>
  <si>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</si>
  <si>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</si>
  <si>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</si>
  <si>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</si>
  <si>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</si>
  <si>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</si>
  <si>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</si>
  <si>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</si>
  <si>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</si>
  <si>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</si>
  <si>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</si>
  <si>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</si>
  <si>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</si>
  <si>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</si>
  <si>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</si>
  <si>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</si>
  <si>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</si>
  <si>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</si>
  <si>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</si>
  <si>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</si>
  <si>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</si>
  <si>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</si>
  <si>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</si>
  <si>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</si>
  <si>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</si>
  <si>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</si>
  <si>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</si>
  <si>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</si>
  <si>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</si>
  <si>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</si>
  <si>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</si>
  <si>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</si>
  <si>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</si>
  <si>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</si>
  <si>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</si>
  <si>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</si>
  <si>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</si>
  <si>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</si>
  <si>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</si>
  <si>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</si>
  <si>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</si>
  <si>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</si>
  <si>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</si>
  <si>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</si>
  <si>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</si>
  <si>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</si>
  <si>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</si>
  <si>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</si>
  <si>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</si>
  <si>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</si>
  <si>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</si>
  <si>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</si>
  <si>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</si>
  <si>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</si>
  <si>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</si>
  <si>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</si>
  <si>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</si>
  <si>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</si>
  <si>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</si>
  <si>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</si>
  <si>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</si>
  <si>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</si>
  <si>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</si>
  <si>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</si>
  <si>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</si>
  <si>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</si>
  <si>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</si>
  <si>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</si>
  <si>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</si>
  <si>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</si>
  <si>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</si>
  <si>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</si>
  <si>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</si>
  <si>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</si>
  <si>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</si>
  <si>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</si>
  <si>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</si>
  <si>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</si>
  <si>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</si>
  <si>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</si>
  <si>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</si>
  <si>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</si>
  <si>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</si>
  <si>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</si>
  <si>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</si>
  <si>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</si>
  <si>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</si>
  <si>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</si>
  <si>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</si>
  <si>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</si>
  <si>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</si>
  <si>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</si>
  <si>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</si>
  <si>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</si>
  <si>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</si>
  <si>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</si>
  <si>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</si>
  <si>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</si>
  <si>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</si>
  <si>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</si>
  <si>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</si>
  <si>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</si>
  <si>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</si>
  <si>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</si>
  <si>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</si>
  <si>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</si>
  <si>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</si>
  <si>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</si>
  <si>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</si>
  <si>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</si>
  <si>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</si>
  <si>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</si>
  <si>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</si>
  <si>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</si>
  <si>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</si>
  <si>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</si>
  <si>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</si>
  <si>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</si>
  <si>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</si>
  <si>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</si>
  <si>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</si>
  <si>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</si>
  <si>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</si>
  <si>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</si>
  <si>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</si>
  <si>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</si>
  <si>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</si>
  <si>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</si>
  <si>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</si>
  <si>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</si>
  <si>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</si>
  <si>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</si>
  <si>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</si>
  <si>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</si>
  <si>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</si>
  <si>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</si>
  <si>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</si>
  <si>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</si>
  <si>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</si>
  <si>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</si>
  <si>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</si>
  <si>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</si>
  <si>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</si>
  <si>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</si>
  <si>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</si>
  <si>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</si>
  <si>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</si>
  <si>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</si>
  <si>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</si>
  <si>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</si>
  <si>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</si>
  <si>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</si>
  <si>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</si>
  <si>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</si>
  <si>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</si>
  <si>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</si>
  <si>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</si>
  <si>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</si>
  <si>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</si>
  <si>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</si>
  <si>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</si>
  <si>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</si>
  <si>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</si>
  <si>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</si>
  <si>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</si>
  <si>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</si>
  <si>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</si>
  <si>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</si>
  <si>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</si>
  <si>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</si>
  <si>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</si>
  <si>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</si>
  <si>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</si>
  <si>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</si>
  <si>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</si>
  <si>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</si>
  <si>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</si>
  <si>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</si>
  <si>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</si>
  <si>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</si>
  <si>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</si>
  <si>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</si>
  <si>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</si>
  <si>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</si>
  <si>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</si>
  <si>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</si>
  <si>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</si>
  <si>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</si>
  <si>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</si>
  <si>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</si>
  <si>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</si>
  <si>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</si>
  <si>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</si>
  <si>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</si>
  <si>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</si>
  <si>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</si>
  <si>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</si>
  <si>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</si>
  <si>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</si>
  <si>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</si>
  <si>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</si>
  <si>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</si>
  <si>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</si>
  <si>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</si>
  <si>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</si>
  <si>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</si>
  <si>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</si>
  <si>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</si>
  <si>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</si>
  <si>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</si>
  <si>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</si>
  <si>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</si>
  <si>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</si>
  <si>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</si>
  <si>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</si>
  <si>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</si>
  <si>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</si>
  <si>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</si>
  <si>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</si>
  <si>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</si>
  <si>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</si>
  <si>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</si>
  <si>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</si>
  <si>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</si>
  <si>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</si>
  <si>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</si>
  <si>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</si>
  <si>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</si>
  <si>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</si>
  <si>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</si>
  <si>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</si>
  <si>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</si>
  <si>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</si>
  <si>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</si>
  <si>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</si>
  <si>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</si>
  <si>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</si>
  <si>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</si>
  <si>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</si>
  <si>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</si>
  <si>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</si>
  <si>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</si>
  <si>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</si>
  <si>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</si>
  <si>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</si>
  <si>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</si>
  <si>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</si>
  <si>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</si>
  <si>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</si>
  <si>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</si>
  <si>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</si>
  <si>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</si>
  <si>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</si>
  <si>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</si>
  <si>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</si>
  <si>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</si>
  <si>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</si>
  <si>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</si>
  <si>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</si>
  <si>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</si>
  <si>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</si>
  <si>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</si>
  <si>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</si>
  <si>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</si>
  <si>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</si>
  <si>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</si>
  <si>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</si>
  <si>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</si>
  <si>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</si>
  <si>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</si>
  <si>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</si>
  <si>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</si>
  <si>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</si>
  <si>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</si>
  <si>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</si>
  <si>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</si>
  <si>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</si>
  <si>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</si>
  <si>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</si>
  <si>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</si>
  <si>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</si>
  <si>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</si>
  <si>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</si>
  <si>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</si>
  <si>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</si>
  <si>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</si>
  <si>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</si>
  <si>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</si>
  <si>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</si>
  <si>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</si>
  <si>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</si>
  <si>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</si>
  <si>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</si>
  <si>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</si>
  <si>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</si>
  <si>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</si>
  <si>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</si>
  <si>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</si>
  <si>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</si>
  <si>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</si>
  <si>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</si>
  <si>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</si>
  <si>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</si>
  <si>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</si>
  <si>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</si>
  <si>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</si>
  <si>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</si>
  <si>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</si>
  <si>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</si>
  <si>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</si>
  <si>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</si>
  <si>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</si>
  <si>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</si>
  <si>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</si>
  <si>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</si>
  <si>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</si>
  <si>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</si>
  <si>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</si>
  <si>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</si>
  <si>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</si>
  <si>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</si>
  <si>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</si>
  <si>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</si>
  <si>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</si>
  <si>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</si>
  <si>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</si>
  <si>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</si>
  <si>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</si>
  <si>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</si>
  <si>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</si>
  <si>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</si>
  <si>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</si>
  <si>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</si>
  <si>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</si>
  <si>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</si>
  <si>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</si>
  <si>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</si>
  <si>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</si>
  <si>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</si>
  <si>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</si>
  <si>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</si>
  <si>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</si>
  <si>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</si>
  <si>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</si>
  <si>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</si>
  <si>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</si>
  <si>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</si>
  <si>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</si>
  <si>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</si>
  <si>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</si>
  <si>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</si>
  <si>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</si>
  <si>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</si>
  <si>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</si>
  <si>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</si>
  <si>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</si>
  <si>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</si>
  <si>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</si>
  <si>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</si>
  <si>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</si>
  <si>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</si>
  <si>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</si>
  <si>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</si>
  <si>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</si>
  <si>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</si>
  <si>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</si>
  <si>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</si>
  <si>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</si>
  <si>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</si>
  <si>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</si>
  <si>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</si>
  <si>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</si>
  <si>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</si>
  <si>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</si>
  <si>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</si>
  <si>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</si>
  <si>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</si>
  <si>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</si>
  <si>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</si>
  <si>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</si>
  <si>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</si>
  <si>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</si>
  <si>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</si>
  <si>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</si>
  <si>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</si>
  <si>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</si>
  <si>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</si>
  <si>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</si>
  <si>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</si>
  <si>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</si>
  <si>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</si>
  <si>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</si>
  <si>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</si>
  <si>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</si>
  <si>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</si>
  <si>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</si>
  <si>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</si>
  <si>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</si>
  <si>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</si>
  <si>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</si>
  <si>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</si>
  <si>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</si>
  <si>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</si>
  <si>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</si>
  <si>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</si>
  <si>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</si>
  <si>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</si>
  <si>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</si>
  <si>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</si>
  <si>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</si>
  <si>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</si>
  <si>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</si>
  <si>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</si>
  <si>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</si>
  <si>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</si>
  <si>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</si>
  <si>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</si>
  <si>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</si>
  <si>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</si>
  <si>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</si>
  <si>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</si>
  <si>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</si>
  <si>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</si>
  <si>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</si>
  <si>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</si>
  <si>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</si>
  <si>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</si>
  <si>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</si>
  <si>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</si>
  <si>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</si>
  <si>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</si>
  <si>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</si>
  <si>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</si>
  <si>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</si>
  <si>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</si>
  <si>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</si>
  <si>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</si>
  <si>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</si>
  <si>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</si>
  <si>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</si>
  <si>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</si>
  <si>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</si>
  <si>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</si>
  <si>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</si>
  <si>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</si>
  <si>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</si>
  <si>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</si>
  <si>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</si>
  <si>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</si>
  <si>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</si>
  <si>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</si>
  <si>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</si>
  <si>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</si>
  <si>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</si>
  <si>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</si>
  <si>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</si>
  <si>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</si>
  <si>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</si>
  <si>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</si>
  <si>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</si>
  <si>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</si>
  <si>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</si>
  <si>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</si>
  <si>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</si>
  <si>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</si>
  <si>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</si>
  <si>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</si>
  <si>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</si>
  <si>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</si>
  <si>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</si>
  <si>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</si>
  <si>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</si>
  <si>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</si>
  <si>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</si>
  <si>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</si>
  <si>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</si>
  <si>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</si>
  <si>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</si>
  <si>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</si>
  <si>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</si>
  <si>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</si>
  <si>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</si>
  <si>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</si>
  <si>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</si>
  <si>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</si>
  <si>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</si>
  <si>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</si>
  <si>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</si>
  <si>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</si>
  <si>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</si>
  <si>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</si>
  <si>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</si>
  <si>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</si>
  <si>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</si>
  <si>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</si>
  <si>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</si>
  <si>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</si>
  <si>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</si>
  <si>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</si>
  <si>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</si>
  <si>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</si>
  <si>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</si>
  <si>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</si>
  <si>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</si>
  <si>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</si>
  <si>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</si>
  <si>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</si>
  <si>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</si>
  <si>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</si>
  <si>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</si>
  <si>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</si>
  <si>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</si>
  <si>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</si>
  <si>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</si>
  <si>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</si>
  <si>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</si>
  <si>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</si>
  <si>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</si>
  <si>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</si>
  <si>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</si>
  <si>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</si>
  <si>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</si>
  <si>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</si>
  <si>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</si>
  <si>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</si>
  <si>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</si>
  <si>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</si>
  <si>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</si>
  <si>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</si>
  <si>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</si>
  <si>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</si>
  <si>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</si>
  <si>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</si>
  <si>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</si>
  <si>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</si>
  <si>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</si>
  <si>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</si>
  <si>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</si>
  <si>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</si>
  <si>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</si>
  <si>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</si>
  <si>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</si>
  <si>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</si>
  <si>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</si>
  <si>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</si>
  <si>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</si>
  <si>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</si>
  <si>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</si>
  <si>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</si>
  <si>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</si>
  <si>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</si>
  <si>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</si>
  <si>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</si>
  <si>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</si>
  <si>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</si>
  <si>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</si>
  <si>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</si>
  <si>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</si>
  <si>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</si>
  <si>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</si>
  <si>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</si>
  <si>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</si>
  <si>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</si>
  <si>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</si>
  <si>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</si>
  <si>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</si>
  <si>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</si>
  <si>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</si>
  <si>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</si>
  <si>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</si>
  <si>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</si>
  <si>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</si>
  <si>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</si>
  <si>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</si>
  <si>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</si>
  <si>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</si>
  <si>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</si>
  <si>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</si>
  <si>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</si>
  <si>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</si>
  <si>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</si>
  <si>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</si>
  <si>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</si>
  <si>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</si>
  <si>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</si>
  <si>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</si>
  <si>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</si>
  <si>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</si>
  <si>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</si>
  <si>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</si>
  <si>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</si>
  <si>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</si>
  <si>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</si>
  <si>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</si>
  <si>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</si>
  <si>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</si>
  <si>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</si>
  <si>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</si>
  <si>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</si>
  <si>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</si>
  <si>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</si>
  <si>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</si>
  <si>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</si>
  <si>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</si>
  <si>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</si>
  <si>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</si>
  <si>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</si>
  <si>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</si>
  <si>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</si>
  <si>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</si>
  <si>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</si>
  <si>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</si>
  <si>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</si>
  <si>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</si>
  <si>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</si>
  <si>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</si>
  <si>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</si>
  <si>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</si>
  <si>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</si>
  <si>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</si>
  <si>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</si>
  <si>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</si>
  <si>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</si>
  <si>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</si>
  <si>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</si>
  <si>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</si>
  <si>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</si>
  <si>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</si>
  <si>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</si>
  <si>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</si>
  <si>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</si>
  <si>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</si>
  <si>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</si>
  <si>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</si>
  <si>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</si>
  <si>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</si>
  <si>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</si>
  <si>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</si>
  <si>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</si>
  <si>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</si>
  <si>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</si>
  <si>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</si>
  <si>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</si>
  <si>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</si>
  <si>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</si>
  <si>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</si>
  <si>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</si>
  <si>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</si>
  <si>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</si>
  <si>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</si>
  <si>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</si>
  <si>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</si>
  <si>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</si>
  <si>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</si>
  <si>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</si>
  <si>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</si>
  <si>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</si>
  <si>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</si>
  <si>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</si>
  <si>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</si>
  <si>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</si>
  <si>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</si>
  <si>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</si>
  <si>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</si>
  <si>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</si>
  <si>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</si>
  <si>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</si>
  <si>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</si>
  <si>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</si>
  <si>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</si>
  <si>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</si>
  <si>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</si>
  <si>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</si>
  <si>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</si>
  <si>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</si>
  <si>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</si>
  <si>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</si>
  <si>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</si>
  <si>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</si>
  <si>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</si>
  <si>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</si>
  <si>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</si>
  <si>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</si>
  <si>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</si>
  <si>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</si>
  <si>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</si>
  <si>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</si>
  <si>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</si>
  <si>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</si>
  <si>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</si>
  <si>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</si>
  <si>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</si>
  <si>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</si>
  <si>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</si>
  <si>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</si>
  <si>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</si>
  <si>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</si>
  <si>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</si>
  <si>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</si>
  <si>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</si>
  <si>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</si>
  <si>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</si>
  <si>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</si>
  <si>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</si>
  <si>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</si>
  <si>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</si>
  <si>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</si>
  <si>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</si>
  <si>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</si>
  <si>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</si>
  <si>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</si>
  <si>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</si>
  <si>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</si>
  <si>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</si>
  <si>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</si>
  <si>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</si>
  <si>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</si>
  <si>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</si>
  <si>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</si>
  <si>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</si>
  <si>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</si>
  <si>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</si>
  <si>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</si>
  <si>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</si>
  <si>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</si>
  <si>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</si>
  <si>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</si>
  <si>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</si>
  <si>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</si>
  <si>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</si>
  <si>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</si>
  <si>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</si>
  <si>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</si>
  <si>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</si>
  <si>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</si>
  <si>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</si>
  <si>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</si>
  <si>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</si>
  <si>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</si>
  <si>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</si>
  <si>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</si>
  <si>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</si>
  <si>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</si>
  <si>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</si>
  <si>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</si>
  <si>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</si>
  <si>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</si>
  <si>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</si>
  <si>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</si>
  <si>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</si>
  <si>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</si>
  <si>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</si>
  <si>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</si>
  <si>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</si>
  <si>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</si>
  <si>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</si>
  <si>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</si>
  <si>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</si>
  <si>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</si>
  <si>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</si>
  <si>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</si>
  <si>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</si>
  <si>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</si>
  <si>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</si>
  <si>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</si>
  <si>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</si>
  <si>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</si>
  <si>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</si>
  <si>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</si>
  <si>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</si>
  <si>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</si>
  <si>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</si>
  <si>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</si>
  <si>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</si>
  <si>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</si>
  <si>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</si>
  <si>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</si>
  <si>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</si>
  <si>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</si>
  <si>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</si>
  <si>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</si>
  <si>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</si>
  <si>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</si>
  <si>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</si>
  <si>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</si>
  <si>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</si>
  <si>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</si>
  <si>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</si>
  <si>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</si>
  <si>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</si>
  <si>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</si>
  <si>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</si>
  <si>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</si>
  <si>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</si>
  <si>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</si>
  <si>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</si>
  <si>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</si>
  <si>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</si>
  <si>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</si>
  <si>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</si>
  <si>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</si>
  <si>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</si>
  <si>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</si>
  <si>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</si>
  <si>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</si>
  <si>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</si>
  <si>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</si>
  <si>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</si>
  <si>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</si>
  <si>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</si>
  <si>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</si>
  <si>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</si>
  <si>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</si>
  <si>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</si>
  <si>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</si>
  <si>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</si>
  <si>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</si>
  <si>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</si>
  <si>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</si>
  <si>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</si>
  <si>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</si>
  <si>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</si>
  <si>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</si>
  <si>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</si>
  <si>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</si>
  <si>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</si>
  <si>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</si>
  <si>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</si>
  <si>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</si>
  <si>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</si>
  <si>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</si>
  <si>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</si>
  <si>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</si>
  <si>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</si>
  <si>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</si>
  <si>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</si>
  <si>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</si>
  <si>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</si>
  <si>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</si>
  <si>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</si>
  <si>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</si>
  <si>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</si>
  <si>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</si>
  <si>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</si>
  <si>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</si>
  <si>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</si>
  <si>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</si>
  <si>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</si>
  <si>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</si>
  <si>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</si>
  <si>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</si>
  <si>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</si>
  <si>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</si>
  <si>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</si>
  <si>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</si>
  <si>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</si>
  <si>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</si>
  <si>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</si>
  <si>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</si>
  <si>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</si>
  <si>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</si>
  <si>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</si>
  <si>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</si>
  <si>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</si>
  <si>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</si>
  <si>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</si>
  <si>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</si>
  <si>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</si>
  <si>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</si>
  <si>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</si>
  <si>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</si>
  <si>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</si>
  <si>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</si>
  <si>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</si>
  <si>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</si>
  <si>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</si>
  <si>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</si>
  <si>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</si>
  <si>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</si>
  <si>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</si>
  <si>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</si>
  <si>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</si>
  <si>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</si>
  <si>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</si>
  <si>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</si>
  <si>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</si>
  <si>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</si>
  <si>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</si>
  <si>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</si>
  <si>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</si>
  <si>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</si>
  <si>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</si>
  <si>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</si>
  <si>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</si>
  <si>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</si>
  <si>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</si>
  <si>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</si>
  <si>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</si>
  <si>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</si>
  <si>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</si>
  <si>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</si>
  <si>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</si>
  <si>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</si>
  <si>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</si>
  <si>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</si>
  <si>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</si>
  <si>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</si>
  <si>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</si>
  <si>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</si>
  <si>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</si>
  <si>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</si>
  <si>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</si>
  <si>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</si>
  <si>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</si>
  <si>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</si>
  <si>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</si>
  <si>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</si>
  <si>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</si>
  <si>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</si>
  <si>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</si>
  <si>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</si>
  <si>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</si>
  <si>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</si>
  <si>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</si>
  <si>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</si>
  <si>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</si>
  <si>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</si>
  <si>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</si>
  <si>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</si>
  <si>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</si>
  <si>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</si>
  <si>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</si>
  <si>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</si>
  <si>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</si>
  <si>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</si>
  <si>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</si>
  <si>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</si>
  <si>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</si>
  <si>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</si>
  <si>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</si>
  <si>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</si>
  <si>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</si>
  <si>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</si>
  <si>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</si>
  <si>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</si>
  <si>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</si>
  <si>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</si>
  <si>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</si>
  <si>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</si>
  <si>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</si>
  <si>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</si>
  <si>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</si>
  <si>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</si>
  <si>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</si>
  <si>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</si>
  <si>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</si>
  <si>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</si>
  <si>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</si>
  <si>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</si>
  <si>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</si>
  <si>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</si>
  <si>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</si>
  <si>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</si>
  <si>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</si>
  <si>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</si>
  <si>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</si>
  <si>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</si>
  <si>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</si>
  <si>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</si>
  <si>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</si>
  <si>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</si>
  <si>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</si>
  <si>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</si>
  <si>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</si>
  <si>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</si>
  <si>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</si>
  <si>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</si>
  <si>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</si>
  <si>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</si>
  <si>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</si>
  <si>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</si>
  <si>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</si>
  <si>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</si>
  <si>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</si>
  <si>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</si>
  <si>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</si>
  <si>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</si>
  <si>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</si>
  <si>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</si>
  <si>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</si>
  <si>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</si>
  <si>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</si>
  <si>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</si>
  <si>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</si>
  <si>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</si>
  <si>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</si>
  <si>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</si>
  <si>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</si>
  <si>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</si>
  <si>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</si>
  <si>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</si>
  <si>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</si>
  <si>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</si>
  <si>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</si>
  <si>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</si>
  <si>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</si>
  <si>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</si>
  <si>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</si>
  <si>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</si>
  <si>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</si>
  <si>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</si>
  <si>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</si>
  <si>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</si>
  <si>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</si>
  <si>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</si>
  <si>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</si>
  <si>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</si>
  <si>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</si>
  <si>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</si>
  <si>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</si>
  <si>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</si>
  <si>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</si>
  <si>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</si>
  <si>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</si>
  <si>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</si>
  <si>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</si>
  <si>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</si>
  <si>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</si>
  <si>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</si>
  <si>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</si>
  <si>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</si>
  <si>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</si>
  <si>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</si>
  <si>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</si>
  <si>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</si>
  <si>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</si>
  <si>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</si>
  <si>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</si>
  <si>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</si>
  <si>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</si>
  <si>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</si>
  <si>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</si>
  <si>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</si>
  <si>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</si>
  <si>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</si>
  <si>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</si>
  <si>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</si>
  <si>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</si>
  <si>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</si>
  <si>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</si>
  <si>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</si>
  <si>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</si>
  <si>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</si>
  <si>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</si>
  <si>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</si>
  <si>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</si>
  <si>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</si>
  <si>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</si>
  <si>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</si>
  <si>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</si>
  <si>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</si>
  <si>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</si>
  <si>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</si>
  <si>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</si>
  <si>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</si>
  <si>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</si>
  <si>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</si>
  <si>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</si>
  <si>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</si>
  <si>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</si>
  <si>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</si>
  <si>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</si>
  <si>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</si>
  <si>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</si>
  <si>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</si>
  <si>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</si>
  <si>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</si>
  <si>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</si>
  <si>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</si>
  <si>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</si>
  <si>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</si>
  <si>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</si>
  <si>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</si>
  <si>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</si>
  <si>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</si>
  <si>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</si>
  <si>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</si>
  <si>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</si>
  <si>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</si>
  <si>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</si>
  <si>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</si>
  <si>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</si>
  <si>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</si>
  <si>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</si>
  <si>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</si>
  <si>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</si>
  <si>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</si>
  <si>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</si>
  <si>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</si>
  <si>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</si>
  <si>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</si>
  <si>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</si>
  <si>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</si>
  <si>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</si>
  <si>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</si>
  <si>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</si>
  <si>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</si>
  <si>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</si>
  <si>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</si>
  <si>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</si>
  <si>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</si>
  <si>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</si>
  <si>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</si>
  <si>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</si>
  <si>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</si>
  <si>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</si>
  <si>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</si>
  <si>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</si>
  <si>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</si>
  <si>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</si>
  <si>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</si>
  <si>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</si>
  <si>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</si>
  <si>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</si>
  <si>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</si>
  <si>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</si>
  <si>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</si>
  <si>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</si>
  <si>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</si>
  <si>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</si>
  <si>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</si>
  <si>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</si>
  <si>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</si>
  <si>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</si>
  <si>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</si>
  <si>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</si>
  <si>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</si>
  <si>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</si>
  <si>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</si>
  <si>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</si>
  <si>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</si>
  <si>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</si>
  <si>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</si>
  <si>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</si>
  <si>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</si>
  <si>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</si>
  <si>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</si>
  <si>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</si>
  <si>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</si>
  <si>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</si>
  <si>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</si>
  <si>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</si>
  <si>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</si>
  <si>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</si>
  <si>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</si>
  <si>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</si>
  <si>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</si>
  <si>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</si>
  <si>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</si>
  <si>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</si>
  <si>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</si>
  <si>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</si>
  <si>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</si>
  <si>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</si>
  <si>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</si>
  <si>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</si>
  <si>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</si>
  <si>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</si>
  <si>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</si>
  <si>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</si>
  <si>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</si>
  <si>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</si>
  <si>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</si>
  <si>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</si>
  <si>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</si>
  <si>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</si>
  <si>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</si>
  <si>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</si>
  <si>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</si>
  <si>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</si>
  <si>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</si>
  <si>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</si>
  <si>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</si>
  <si>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</si>
  <si>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</si>
  <si>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</si>
  <si>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</si>
  <si>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</si>
  <si>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</si>
  <si>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</si>
  <si>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</si>
  <si>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</si>
  <si>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</si>
  <si>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</si>
  <si>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</si>
  <si>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</si>
  <si>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</si>
  <si>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</si>
  <si>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</si>
  <si>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</si>
  <si>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</si>
  <si>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</si>
  <si>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</si>
  <si>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</si>
  <si>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</si>
  <si>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</si>
  <si>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</si>
  <si>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</si>
  <si>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</si>
  <si>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</si>
  <si>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</si>
  <si>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</si>
  <si>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</si>
  <si>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</si>
  <si>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</si>
  <si>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</si>
  <si>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</si>
  <si>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</si>
  <si>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</si>
  <si>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</si>
  <si>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</si>
  <si>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</si>
  <si>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</si>
  <si>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</si>
  <si>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</si>
  <si>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</si>
  <si>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</si>
  <si>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</si>
  <si>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</si>
  <si>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</si>
  <si>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</si>
  <si>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</si>
  <si>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</si>
  <si>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</si>
  <si>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</si>
  <si>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</si>
  <si>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</si>
  <si>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</si>
  <si>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</si>
  <si>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</si>
  <si>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</si>
  <si>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</si>
  <si>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</si>
  <si>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</si>
  <si>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</si>
  <si>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</si>
  <si>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</si>
  <si>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</si>
  <si>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</si>
  <si>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</si>
  <si>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</si>
  <si>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</si>
  <si>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</si>
  <si>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</si>
  <si>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</si>
  <si>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</si>
  <si>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</si>
  <si>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</si>
  <si>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</si>
  <si>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</si>
  <si>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</si>
  <si>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</si>
  <si>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</si>
  <si>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</si>
  <si>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</si>
  <si>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</si>
  <si>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</si>
  <si>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</si>
  <si>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</si>
  <si>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</si>
  <si>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</si>
  <si>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</si>
  <si>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</si>
  <si>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</si>
  <si>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</si>
  <si>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</si>
  <si>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</si>
  <si>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</si>
  <si>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</si>
  <si>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</si>
  <si>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</si>
  <si>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</si>
  <si>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</si>
  <si>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</si>
  <si>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</si>
  <si>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</si>
  <si>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</si>
  <si>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</si>
  <si>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</si>
  <si>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</si>
  <si>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</si>
  <si>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</si>
  <si>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</si>
  <si>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</si>
  <si>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</si>
  <si>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</si>
  <si>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</si>
  <si>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</si>
  <si>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</si>
  <si>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</si>
  <si>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</si>
  <si>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</si>
  <si>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</si>
  <si>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</si>
  <si>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</si>
  <si>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</si>
  <si>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</si>
  <si>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</si>
  <si>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</si>
  <si>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</si>
  <si>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</si>
  <si>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</si>
  <si>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</si>
  <si>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</si>
  <si>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</si>
  <si>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</si>
  <si>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</si>
  <si>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</si>
  <si>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</si>
  <si>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</si>
  <si>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</si>
  <si>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</si>
  <si>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</si>
  <si>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</si>
  <si>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</si>
  <si>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</si>
  <si>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</si>
  <si>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</si>
  <si>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</si>
  <si>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</si>
  <si>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</si>
  <si>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</si>
  <si>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</si>
  <si>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</si>
  <si>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</si>
  <si>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</si>
  <si>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</si>
  <si>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</si>
  <si>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</si>
  <si>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</si>
  <si>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</si>
  <si>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</si>
  <si>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</si>
  <si>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</si>
  <si>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</si>
  <si>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</si>
  <si>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</si>
  <si>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</si>
  <si>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</si>
  <si>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</si>
  <si>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</si>
  <si>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</si>
  <si>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</si>
  <si>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</si>
  <si>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</si>
  <si>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</si>
  <si>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</si>
  <si>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</si>
  <si>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</si>
  <si>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</si>
  <si>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</si>
  <si>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</si>
  <si>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</si>
  <si>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</si>
  <si>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</si>
  <si>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</si>
  <si>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</si>
  <si>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</si>
  <si>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</si>
  <si>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</si>
  <si>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</si>
  <si>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</si>
  <si>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</si>
  <si>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</si>
  <si>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</si>
  <si>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</si>
  <si>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</si>
  <si>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</si>
  <si>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</si>
  <si>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</si>
  <si>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</si>
  <si>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</si>
  <si>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</si>
  <si>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</si>
  <si>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</si>
  <si>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</si>
  <si>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</si>
  <si>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</si>
  <si>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</si>
  <si>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</si>
  <si>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</si>
  <si>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</si>
  <si>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</si>
  <si>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</si>
  <si>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</si>
  <si>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</si>
  <si>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</si>
  <si>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</si>
  <si>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</si>
  <si>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</si>
  <si>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</si>
  <si>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</si>
  <si>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</si>
  <si>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</si>
  <si>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</si>
  <si>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</si>
  <si>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</si>
  <si>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</si>
  <si>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</si>
  <si>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</si>
  <si>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</si>
  <si>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</si>
  <si>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</si>
  <si>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</si>
  <si>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</si>
  <si>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</si>
  <si>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</si>
  <si>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</si>
  <si>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</si>
  <si>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</si>
  <si>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</si>
  <si>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</si>
  <si>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</si>
  <si>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</si>
  <si>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</si>
  <si>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</si>
  <si>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</si>
  <si>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</si>
  <si>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</si>
  <si>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</si>
  <si>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</si>
  <si>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</si>
  <si>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</si>
  <si>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</si>
  <si>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</si>
  <si>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</si>
  <si>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</si>
  <si>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</si>
  <si>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</si>
  <si>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</si>
  <si>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</si>
  <si>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</si>
  <si>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</si>
  <si>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</si>
  <si>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</si>
  <si>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</si>
  <si>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</si>
  <si>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</si>
  <si>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</si>
  <si>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</si>
  <si>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</si>
  <si>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</si>
  <si>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</si>
  <si>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</si>
  <si>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</si>
  <si>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</si>
  <si>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</si>
  <si>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</si>
  <si>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</si>
  <si>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</si>
  <si>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</si>
  <si>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</si>
  <si>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</si>
  <si>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</si>
  <si>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</si>
  <si>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</si>
  <si>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</si>
  <si>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</si>
  <si>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</si>
  <si>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</si>
  <si>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</si>
  <si>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</si>
  <si>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</si>
  <si>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</si>
  <si>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</si>
  <si>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</si>
  <si>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</si>
  <si>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</si>
  <si>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</si>
  <si>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</si>
  <si>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</si>
  <si>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</si>
  <si>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</si>
  <si>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</si>
  <si>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</si>
  <si>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</si>
  <si>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</si>
  <si>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</si>
  <si>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</si>
  <si>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</si>
  <si>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</si>
  <si>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</si>
  <si>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</si>
  <si>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</si>
  <si>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</si>
  <si>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</si>
  <si>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</si>
  <si>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</si>
  <si>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</si>
  <si>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</si>
  <si>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</si>
  <si>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</si>
  <si>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</si>
  <si>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</si>
  <si>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</si>
  <si>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</si>
  <si>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</si>
  <si>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</si>
  <si>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</si>
  <si>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</si>
  <si>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</si>
  <si>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</si>
  <si>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</si>
  <si>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</si>
  <si>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</si>
  <si>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</si>
  <si>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</si>
  <si>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</si>
  <si>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</si>
  <si>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</si>
  <si>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</si>
  <si>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</si>
  <si>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</si>
  <si>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</si>
  <si>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</si>
  <si>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</si>
  <si>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</si>
  <si>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</si>
  <si>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</si>
  <si>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</si>
  <si>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</si>
  <si>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</si>
  <si>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</si>
  <si>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</si>
  <si>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</si>
  <si>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</si>
  <si>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</si>
  <si>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</si>
  <si>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</si>
  <si>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</si>
  <si>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</si>
  <si>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</si>
  <si>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</si>
  <si>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</si>
  <si>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</si>
  <si>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</si>
  <si>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</si>
  <si>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</si>
  <si>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</si>
  <si>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</si>
  <si>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</si>
  <si>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</si>
  <si>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</si>
  <si>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</si>
  <si>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</si>
  <si>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</si>
  <si>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</si>
  <si>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</si>
  <si>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</si>
  <si>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</si>
  <si>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</si>
  <si>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</si>
  <si>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</si>
  <si>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</si>
  <si>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</si>
  <si>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</si>
  <si>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</si>
  <si>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</si>
  <si>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</si>
  <si>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</si>
  <si>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</si>
  <si>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</si>
  <si>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</si>
  <si>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</si>
  <si>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</si>
  <si>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</si>
  <si>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</si>
  <si>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</si>
  <si>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</si>
  <si>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</si>
  <si>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</si>
  <si>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</si>
  <si>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</si>
  <si>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</si>
  <si>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</si>
  <si>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</si>
  <si>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</si>
  <si>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</si>
  <si>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</si>
  <si>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</si>
  <si>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</si>
  <si>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</si>
  <si>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</si>
  <si>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</si>
  <si>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</si>
  <si>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</si>
  <si>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</si>
  <si>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</si>
  <si>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</si>
  <si>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</si>
  <si>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</si>
  <si>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</si>
  <si>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</si>
  <si>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</si>
  <si>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</si>
  <si>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</si>
  <si>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</si>
  <si>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</si>
  <si>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</si>
  <si>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</si>
  <si>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</si>
  <si>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</si>
  <si>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</si>
  <si>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</si>
  <si>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</si>
  <si>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</si>
  <si>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</si>
  <si>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</si>
  <si>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</si>
  <si>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</si>
  <si>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</si>
  <si>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</si>
  <si>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</si>
  <si>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</si>
  <si>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</si>
  <si>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</si>
  <si>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</si>
  <si>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</si>
  <si>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</si>
  <si>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</si>
  <si>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</si>
  <si>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</si>
  <si>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</si>
  <si>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</si>
  <si>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</si>
  <si>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</si>
  <si>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</si>
  <si>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</si>
  <si>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</si>
  <si>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</si>
  <si>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</si>
  <si>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</si>
  <si>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</si>
  <si>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</si>
  <si>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</si>
  <si>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</si>
  <si>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</si>
  <si>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</si>
  <si>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</si>
  <si>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</si>
  <si>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</si>
  <si>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</si>
  <si>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</si>
  <si>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</si>
  <si>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</si>
  <si>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</si>
  <si>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</si>
  <si>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</si>
  <si>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</si>
  <si>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</si>
  <si>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</si>
  <si>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</si>
  <si>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</si>
  <si>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</si>
  <si>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</si>
  <si>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</si>
  <si>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</si>
  <si>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</si>
  <si>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</si>
  <si>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</si>
  <si>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</si>
  <si>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</si>
  <si>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</si>
  <si>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</si>
  <si>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</si>
  <si>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</si>
  <si>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</si>
  <si>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</si>
  <si>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</si>
  <si>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</si>
  <si>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</si>
  <si>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</si>
  <si>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</si>
  <si>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</si>
  <si>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</si>
  <si>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</si>
  <si>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</si>
  <si>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</si>
  <si>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</si>
  <si>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</si>
  <si>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</si>
  <si>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</si>
  <si>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</si>
  <si>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</si>
  <si>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</si>
  <si>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</si>
  <si>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</si>
  <si>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</si>
  <si>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</si>
  <si>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</si>
  <si>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</si>
  <si>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</si>
  <si>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</si>
  <si>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</si>
  <si>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</si>
  <si>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</si>
  <si>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</si>
  <si>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</si>
  <si>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</si>
  <si>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</si>
  <si>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</si>
  <si>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</si>
  <si>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</si>
  <si>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</si>
  <si>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</si>
  <si>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</si>
  <si>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</si>
  <si>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</si>
  <si>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</si>
  <si>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</si>
  <si>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</si>
  <si>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</si>
  <si>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</si>
  <si>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</si>
  <si>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</si>
  <si>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</si>
  <si>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</si>
  <si>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</si>
  <si>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</si>
  <si>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</si>
  <si>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</si>
  <si>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</si>
  <si>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</si>
  <si>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</si>
  <si>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</si>
  <si>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</si>
  <si>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</si>
  <si>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</si>
  <si>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</si>
  <si>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</si>
  <si>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</si>
  <si>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</si>
  <si>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</si>
  <si>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</si>
  <si>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</si>
  <si>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</si>
  <si>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</si>
  <si>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</si>
  <si>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</si>
  <si>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</si>
  <si>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</si>
  <si>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</si>
  <si>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</si>
  <si>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</si>
  <si>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</si>
  <si>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</si>
  <si>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</si>
  <si>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</si>
  <si>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</si>
  <si>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</si>
  <si>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</si>
  <si>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</si>
  <si>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</si>
  <si>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</si>
  <si>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</si>
  <si>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</si>
  <si>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</si>
  <si>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</si>
  <si>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</si>
  <si>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</si>
  <si>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</si>
  <si>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</si>
  <si>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</si>
  <si>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</si>
  <si>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</si>
  <si>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</si>
  <si>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</si>
  <si>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</si>
  <si>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</si>
  <si>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</si>
  <si>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</si>
  <si>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</si>
  <si>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</si>
  <si>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</si>
  <si>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</si>
  <si>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</si>
  <si>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</si>
  <si>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</si>
  <si>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</si>
  <si>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</si>
  <si>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</si>
  <si>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</si>
  <si>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</si>
  <si>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</si>
  <si>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</si>
  <si>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</si>
  <si>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</si>
  <si>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</si>
  <si>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</si>
  <si>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</si>
  <si>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</si>
  <si>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</si>
  <si>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</si>
  <si>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</si>
  <si>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</si>
  <si>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</si>
  <si>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</si>
  <si>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</si>
  <si>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</si>
  <si>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</si>
  <si>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</si>
  <si>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</si>
  <si>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</si>
  <si>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</si>
  <si>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</si>
  <si>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</si>
  <si>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</si>
  <si>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</si>
  <si>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</si>
  <si>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</si>
  <si>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</si>
  <si>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</si>
  <si>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</si>
  <si>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</si>
  <si>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</si>
  <si>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</si>
  <si>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</si>
  <si>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</si>
  <si>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</si>
  <si>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</si>
  <si>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</si>
  <si>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</si>
  <si>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</si>
  <si>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</si>
  <si>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</si>
  <si>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</si>
  <si>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</si>
  <si>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</si>
  <si>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</si>
  <si>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</si>
  <si>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</si>
  <si>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</si>
  <si>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</si>
  <si>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</si>
  <si>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</si>
  <si>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</si>
  <si>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</si>
  <si>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</si>
  <si>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</si>
  <si>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</si>
  <si>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</si>
  <si>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</si>
  <si>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</si>
  <si>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</si>
  <si>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</si>
  <si>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</si>
  <si>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</si>
  <si>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</si>
  <si>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</si>
  <si>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</si>
  <si>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</si>
  <si>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</si>
  <si>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</si>
  <si>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</si>
  <si>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</si>
  <si>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</si>
  <si>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</si>
  <si>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</si>
  <si>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</si>
  <si>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</si>
  <si>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</si>
  <si>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</si>
  <si>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</si>
  <si>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</si>
  <si>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</si>
  <si>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</si>
  <si>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</si>
  <si>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</si>
  <si>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</si>
  <si>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</si>
  <si>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</si>
  <si>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</si>
  <si>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</si>
  <si>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</si>
  <si>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</si>
  <si>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</si>
  <si>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</si>
  <si>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</si>
  <si>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</si>
  <si>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</si>
  <si>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</si>
  <si>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</si>
  <si>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</si>
  <si>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</si>
  <si>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</si>
  <si>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</si>
  <si>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</si>
  <si>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</si>
  <si>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</si>
  <si>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</si>
  <si>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</si>
  <si>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</si>
  <si>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</si>
  <si>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</si>
  <si>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</si>
  <si>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</si>
  <si>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</si>
  <si>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</si>
  <si>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</si>
  <si>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</si>
  <si>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</si>
  <si>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</si>
  <si>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</si>
  <si>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</si>
  <si>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</si>
  <si>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</si>
  <si>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</si>
  <si>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</si>
  <si>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</si>
  <si>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</si>
  <si>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</si>
  <si>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</si>
  <si>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</si>
  <si>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</si>
  <si>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</si>
  <si>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</si>
  <si>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</si>
  <si>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</si>
  <si>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</si>
  <si>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</si>
  <si>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</si>
  <si>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</si>
  <si>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</si>
  <si>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</si>
  <si>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</si>
  <si>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</si>
  <si>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</si>
  <si>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</si>
  <si>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</si>
  <si>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</si>
  <si>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</si>
  <si>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</si>
  <si>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</si>
  <si>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</si>
  <si>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</si>
  <si>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</si>
  <si>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</si>
  <si>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</si>
  <si>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</si>
  <si>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</si>
  <si>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</si>
  <si>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</si>
  <si>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</si>
  <si>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</si>
  <si>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</si>
  <si>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</si>
  <si>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</si>
  <si>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</si>
  <si>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</si>
  <si>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</si>
  <si>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</si>
  <si>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</si>
  <si>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</si>
  <si>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</si>
  <si>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</si>
  <si>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</si>
  <si>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</si>
  <si>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</si>
  <si>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</si>
  <si>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</si>
  <si>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</si>
  <si>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</si>
  <si>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</si>
  <si>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</si>
  <si>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</si>
  <si>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</si>
  <si>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</si>
  <si>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</si>
  <si>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</si>
  <si>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</si>
  <si>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</si>
  <si>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</si>
  <si>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</si>
  <si>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</si>
  <si>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</si>
  <si>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</si>
  <si>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</si>
  <si>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</si>
  <si>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</si>
  <si>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</si>
  <si>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</si>
  <si>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</si>
  <si>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</si>
  <si>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</si>
  <si>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</si>
  <si>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</si>
  <si>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</si>
  <si>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</si>
  <si>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</si>
  <si>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</si>
  <si>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</si>
  <si>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</si>
  <si>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</si>
  <si>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</si>
  <si>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</si>
  <si>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</si>
  <si>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</si>
  <si>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</si>
  <si>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</si>
  <si>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</si>
  <si>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</si>
  <si>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</si>
  <si>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</si>
  <si>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</si>
  <si>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</si>
  <si>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</si>
  <si>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</si>
  <si>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</si>
  <si>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</si>
  <si>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</si>
  <si>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</si>
  <si>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</si>
  <si>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</si>
  <si>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</si>
  <si>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</si>
  <si>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</si>
  <si>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</si>
  <si>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</si>
  <si>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</si>
  <si>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</si>
  <si>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</si>
  <si>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</si>
  <si>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</si>
  <si>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</si>
  <si>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</si>
  <si>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</si>
  <si>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</si>
  <si>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</si>
  <si>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</si>
  <si>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</si>
  <si>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</si>
  <si>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</si>
  <si>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</si>
  <si>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</si>
  <si>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</si>
  <si>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</si>
  <si>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</si>
  <si>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</si>
  <si>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</si>
  <si>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</si>
  <si>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</si>
  <si>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</si>
  <si>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</si>
  <si>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</si>
  <si>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</si>
  <si>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</si>
  <si>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</si>
  <si>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</si>
  <si>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</si>
  <si>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</si>
  <si>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</si>
  <si>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</si>
  <si>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</si>
  <si>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</si>
  <si>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</si>
  <si>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</si>
  <si>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</si>
  <si>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</si>
  <si>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</si>
  <si>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</si>
  <si>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</si>
  <si>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</si>
  <si>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</si>
  <si>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</si>
  <si>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</si>
  <si>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</si>
  <si>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</si>
  <si>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</si>
  <si>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</si>
  <si>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</si>
  <si>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</si>
  <si>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</si>
  <si>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</si>
  <si>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</si>
  <si>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</si>
  <si>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</si>
  <si>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</si>
  <si>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</si>
  <si>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</si>
  <si>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</si>
  <si>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</si>
  <si>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</si>
  <si>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</si>
  <si>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</si>
  <si>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</si>
  <si>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</si>
  <si>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</si>
  <si>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</si>
  <si>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</si>
  <si>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</si>
  <si>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</si>
  <si>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</si>
  <si>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</si>
  <si>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</si>
  <si>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</si>
  <si>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</si>
  <si>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</si>
  <si>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</si>
  <si>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</si>
  <si>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</si>
  <si>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</si>
  <si>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</si>
  <si>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</si>
  <si>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</si>
  <si>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</si>
  <si>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</si>
  <si>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</si>
  <si>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</si>
  <si>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</si>
  <si>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</si>
  <si>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</si>
  <si>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</si>
  <si>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</si>
  <si>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</si>
  <si>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</si>
  <si>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</si>
  <si>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</si>
  <si>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</si>
  <si>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</si>
  <si>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</si>
  <si>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</si>
  <si>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</si>
  <si>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</si>
  <si>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</si>
  <si>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</si>
  <si>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</si>
  <si>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</si>
  <si>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</si>
  <si>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</si>
  <si>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</si>
  <si>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</si>
  <si>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</si>
  <si>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</si>
  <si>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</si>
  <si>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</si>
  <si>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</si>
  <si>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</si>
  <si>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</si>
  <si>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</si>
  <si>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</si>
  <si>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</si>
  <si>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</si>
  <si>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</si>
  <si>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</si>
  <si>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</si>
  <si>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</si>
  <si>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</si>
  <si>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</si>
  <si>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</si>
  <si>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</si>
  <si>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</si>
  <si>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</si>
  <si>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</si>
  <si>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</si>
  <si>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</si>
  <si>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</si>
  <si>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</si>
  <si>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</si>
  <si>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</si>
  <si>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</si>
  <si>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</si>
  <si>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</si>
  <si>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</si>
  <si>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</si>
  <si>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</si>
  <si>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</si>
  <si>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</si>
  <si>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</si>
  <si>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</si>
  <si>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</si>
  <si>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</si>
  <si>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</si>
  <si>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</si>
  <si>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</si>
  <si>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</si>
  <si>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</si>
  <si>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</si>
  <si>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</si>
  <si>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</si>
  <si>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</si>
  <si>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</si>
  <si>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</si>
  <si>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</si>
  <si>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</si>
  <si>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</si>
  <si>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</si>
  <si>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</si>
  <si>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</si>
  <si>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</si>
  <si>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</si>
  <si>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</si>
  <si>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</si>
  <si>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</si>
  <si>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</si>
  <si>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</si>
  <si>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</si>
  <si>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</si>
  <si>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</si>
  <si>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</si>
  <si>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</si>
  <si>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</si>
  <si>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</si>
  <si>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</si>
  <si>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</si>
  <si>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</si>
  <si>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</si>
  <si>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</si>
  <si>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</si>
  <si>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</si>
  <si>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</si>
  <si>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</si>
  <si>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</si>
  <si>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</si>
  <si>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</si>
  <si>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</si>
  <si>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</si>
  <si>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</si>
  <si>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</si>
  <si>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</si>
  <si>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</si>
  <si>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</si>
  <si>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</si>
  <si>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</si>
  <si>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</si>
  <si>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</si>
  <si>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</si>
  <si>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</si>
  <si>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</si>
  <si>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</si>
  <si>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</si>
  <si>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</si>
  <si>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</si>
  <si>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</si>
  <si>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</si>
  <si>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</si>
  <si>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</si>
  <si>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</si>
  <si>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</si>
  <si>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</si>
  <si>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</si>
  <si>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</si>
  <si>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</si>
  <si>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</si>
  <si>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</si>
  <si>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</si>
  <si>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</si>
  <si>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</si>
  <si>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</si>
  <si>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</si>
  <si>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</si>
  <si>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</si>
  <si>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</si>
  <si>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</si>
  <si>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</si>
  <si>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</si>
  <si>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</si>
  <si>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</si>
  <si>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</si>
  <si>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</si>
  <si>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</si>
  <si>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</si>
  <si>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</si>
  <si>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</si>
  <si>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</si>
  <si>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</si>
  <si>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</si>
  <si>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</si>
  <si>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</si>
  <si>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</si>
  <si>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</si>
  <si>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</si>
  <si>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</si>
  <si>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</si>
  <si>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</si>
  <si>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</si>
  <si>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</si>
  <si>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</si>
  <si>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</si>
  <si>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</si>
  <si>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</si>
  <si>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</si>
  <si>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</si>
  <si>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</si>
  <si>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</si>
  <si>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</si>
  <si>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</si>
  <si>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</si>
  <si>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</si>
  <si>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</si>
  <si>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</si>
  <si>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</si>
  <si>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</si>
  <si>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</si>
  <si>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</si>
  <si>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</si>
  <si>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</si>
  <si>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</si>
  <si>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</si>
  <si>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</si>
  <si>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</si>
  <si>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</si>
  <si>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</si>
  <si>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</si>
  <si>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</si>
  <si>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</si>
  <si>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</si>
  <si>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</si>
  <si>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</si>
  <si>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</si>
  <si>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</si>
  <si>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</si>
  <si>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</si>
  <si>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</si>
  <si>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</si>
  <si>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</si>
  <si>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</si>
  <si>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</si>
  <si>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</si>
  <si>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</si>
  <si>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</si>
  <si>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</si>
  <si>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</si>
  <si>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</si>
  <si>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</si>
  <si>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</si>
  <si>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</si>
  <si>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</si>
  <si>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</si>
  <si>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</si>
  <si>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</si>
  <si>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</si>
  <si>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</si>
  <si>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</si>
  <si>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</si>
  <si>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</si>
  <si>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</si>
  <si>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</si>
  <si>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</si>
  <si>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</si>
  <si>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</si>
  <si>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</si>
  <si>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</si>
  <si>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</si>
  <si>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</si>
  <si>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</si>
  <si>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</si>
  <si>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</si>
  <si>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</si>
  <si>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</si>
  <si>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</si>
  <si>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</si>
  <si>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</si>
  <si>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</si>
  <si>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</si>
  <si>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</si>
  <si>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</si>
  <si>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</si>
  <si>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</si>
  <si>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</si>
  <si>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</si>
  <si>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</si>
  <si>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</si>
  <si>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</si>
  <si>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</si>
  <si>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</si>
  <si>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</si>
  <si>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</si>
  <si>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</si>
  <si>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</si>
  <si>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</si>
  <si>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</si>
  <si>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</si>
  <si>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</si>
  <si>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</si>
  <si>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</si>
  <si>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</si>
  <si>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</si>
  <si>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</si>
  <si>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</si>
  <si>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</si>
  <si>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</si>
  <si>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</si>
  <si>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</si>
  <si>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</si>
  <si>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</si>
  <si>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</si>
  <si>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</si>
  <si>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</si>
  <si>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</si>
  <si>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</si>
  <si>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</si>
  <si>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</si>
  <si>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</si>
  <si>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</si>
  <si>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</si>
  <si>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</si>
  <si>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</si>
  <si>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</si>
  <si>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</si>
  <si>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</si>
  <si>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</si>
  <si>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</si>
  <si>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</si>
  <si>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</si>
  <si>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</si>
  <si>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</si>
  <si>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</si>
  <si>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</si>
  <si>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</si>
  <si>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</si>
  <si>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</si>
  <si>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</si>
  <si>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</si>
  <si>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</si>
  <si>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</si>
  <si>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</si>
  <si>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</si>
  <si>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</si>
  <si>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</si>
  <si>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</si>
  <si>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</si>
  <si>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</si>
  <si>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</si>
  <si>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</si>
  <si>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</si>
  <si>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</si>
  <si>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</si>
  <si>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</si>
  <si>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</si>
  <si>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</si>
  <si>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</si>
  <si>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</si>
  <si>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</si>
  <si>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</si>
  <si>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</si>
  <si>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</si>
  <si>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</si>
  <si>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</si>
  <si>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</si>
  <si>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</si>
  <si>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</si>
  <si>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</si>
  <si>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</si>
  <si>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</si>
  <si>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</si>
  <si>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</si>
  <si>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</si>
  <si>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</si>
  <si>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</si>
  <si>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</si>
  <si>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</si>
  <si>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</si>
  <si>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</si>
  <si>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</si>
  <si>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</si>
  <si>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</si>
  <si>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</si>
  <si>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</si>
  <si>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</si>
  <si>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</si>
  <si>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</si>
  <si>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</si>
  <si>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</si>
  <si>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</si>
  <si>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</si>
  <si>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</si>
  <si>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</si>
  <si>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</si>
  <si>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</si>
  <si>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</si>
  <si>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</si>
  <si>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</si>
  <si>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</si>
  <si>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</si>
  <si>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</si>
  <si>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</si>
  <si>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</si>
  <si>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</si>
  <si>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</si>
  <si>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</si>
  <si>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</si>
  <si>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</si>
  <si>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</si>
  <si>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</si>
  <si>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</si>
  <si>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</si>
  <si>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</si>
  <si>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</si>
  <si>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</si>
  <si>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</si>
  <si>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</si>
  <si>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</si>
  <si>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</si>
  <si>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</si>
  <si>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</si>
  <si>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</si>
  <si>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</si>
  <si>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</si>
  <si>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</si>
  <si>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</si>
  <si>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</si>
  <si>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</si>
  <si>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</si>
  <si>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</si>
  <si>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</si>
  <si>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</si>
  <si>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</si>
  <si>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</si>
  <si>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</si>
  <si>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</si>
  <si>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</si>
  <si>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</si>
  <si>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</si>
  <si>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</si>
  <si>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</si>
  <si>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</si>
  <si>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</si>
  <si>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</si>
  <si>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</si>
  <si>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</si>
  <si>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</si>
  <si>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</si>
  <si>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</si>
  <si>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</si>
  <si>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</si>
  <si>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</si>
  <si>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</si>
  <si>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</si>
  <si>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</si>
  <si>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</si>
  <si>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</si>
  <si>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</si>
  <si>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</si>
  <si>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</si>
  <si>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</si>
  <si>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</si>
  <si>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</si>
  <si>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</si>
  <si>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</si>
  <si>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</si>
  <si>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</si>
  <si>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</si>
  <si>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</si>
  <si>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</si>
  <si>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</si>
  <si>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</si>
  <si>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</si>
  <si>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</si>
  <si>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</si>
  <si>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</si>
  <si>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</si>
  <si>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</si>
  <si>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</si>
  <si>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</si>
  <si>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</si>
  <si>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</si>
  <si>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</si>
  <si>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</si>
  <si>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</si>
  <si>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</si>
  <si>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</si>
  <si>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</si>
  <si>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</si>
  <si>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</si>
  <si>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</si>
  <si>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</si>
  <si>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</si>
  <si>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</si>
  <si>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</si>
  <si>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</si>
  <si>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</si>
  <si>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</si>
  <si>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</si>
  <si>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</si>
  <si>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</si>
  <si>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</si>
  <si>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</si>
  <si>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</si>
  <si>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</si>
  <si>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</si>
  <si>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</si>
  <si>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</si>
  <si>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</si>
  <si>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</si>
  <si>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</si>
  <si>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</si>
  <si>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</si>
  <si>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</si>
  <si>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</si>
  <si>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</si>
  <si>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</si>
  <si>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</si>
  <si>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</si>
  <si>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</si>
  <si>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</si>
  <si>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</si>
  <si>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</si>
  <si>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</si>
  <si>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</si>
  <si>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</si>
  <si>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</si>
  <si>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</si>
  <si>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</si>
  <si>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</si>
  <si>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</si>
  <si>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</si>
  <si>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</si>
  <si>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</si>
  <si>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</si>
  <si>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</si>
  <si>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</si>
  <si>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</si>
  <si>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</si>
  <si>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</si>
  <si>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</si>
  <si>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</si>
  <si>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</si>
  <si>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</si>
  <si>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</si>
  <si>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</si>
  <si>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</si>
  <si>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</si>
  <si>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</si>
  <si>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</si>
  <si>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</si>
  <si>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</si>
  <si>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</si>
  <si>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</si>
  <si>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</si>
  <si>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</si>
  <si>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</si>
  <si>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</si>
  <si>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</si>
  <si>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</si>
  <si>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</si>
  <si>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</si>
  <si>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</si>
  <si>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</si>
  <si>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</si>
  <si>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</si>
  <si>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</si>
  <si>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</si>
  <si>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</si>
  <si>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</si>
  <si>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</si>
  <si>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</si>
  <si>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</si>
  <si>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</si>
  <si>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</si>
  <si>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</si>
  <si>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</si>
  <si>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</si>
  <si>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</si>
  <si>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</si>
  <si>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</si>
  <si>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</si>
  <si>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</si>
  <si>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</si>
  <si>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</si>
  <si>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</si>
  <si>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</si>
  <si>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</si>
  <si>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</si>
  <si>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</si>
  <si>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</si>
  <si>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</si>
  <si>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</si>
  <si>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</si>
  <si>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</si>
  <si>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</si>
  <si>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</si>
  <si>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</si>
  <si>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</si>
  <si>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</si>
  <si>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</si>
  <si>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</si>
  <si>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</si>
  <si>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</si>
  <si>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</si>
  <si>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</si>
  <si>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</si>
  <si>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</si>
  <si>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</si>
  <si>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</si>
  <si>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</si>
  <si>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</si>
  <si>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</si>
  <si>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</si>
  <si>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</si>
  <si>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</si>
  <si>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</si>
  <si>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</si>
  <si>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</si>
  <si>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</si>
  <si>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</si>
  <si>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</si>
  <si>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</si>
  <si>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</si>
  <si>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</si>
  <si>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</si>
  <si>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</si>
  <si>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</si>
  <si>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</si>
  <si>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</si>
  <si>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</si>
  <si>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</si>
  <si>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</si>
  <si>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</si>
  <si>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</si>
  <si>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</si>
  <si>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</si>
  <si>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</si>
  <si>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</si>
  <si>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</si>
  <si>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</si>
  <si>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</si>
  <si>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</si>
  <si>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</si>
  <si>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</si>
  <si>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</si>
  <si>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</si>
  <si>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</si>
  <si>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</si>
  <si>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</si>
  <si>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</si>
  <si>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</si>
  <si>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</si>
  <si>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</si>
  <si>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</si>
  <si>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</si>
  <si>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</si>
  <si>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</si>
  <si>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</si>
  <si>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</si>
  <si>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</si>
  <si>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</si>
  <si>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</si>
  <si>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</si>
  <si>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</si>
  <si>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</si>
  <si>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</si>
  <si>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</si>
  <si>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</si>
  <si>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</si>
  <si>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</si>
  <si>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</si>
  <si>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</si>
  <si>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</si>
  <si>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</si>
  <si>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</si>
  <si>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</si>
  <si>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</si>
  <si>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</si>
  <si>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</si>
  <si>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</si>
  <si>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</si>
  <si>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</si>
  <si>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</si>
  <si>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</si>
  <si>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</si>
  <si>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</si>
  <si>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</si>
  <si>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</si>
  <si>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</si>
  <si>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</si>
  <si>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</si>
  <si>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</si>
  <si>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</si>
  <si>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</si>
  <si>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</si>
  <si>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</si>
  <si>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</si>
  <si>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</si>
  <si>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</si>
  <si>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</si>
  <si>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</si>
  <si>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</si>
  <si>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</si>
  <si>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</si>
  <si>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</si>
  <si>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</si>
  <si>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</si>
  <si>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</si>
  <si>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</si>
  <si>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</si>
  <si>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</si>
  <si>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</si>
  <si>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</si>
  <si>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</si>
  <si>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</si>
  <si>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</si>
  <si>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</si>
  <si>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</si>
  <si>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</si>
  <si>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</si>
  <si>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</si>
  <si>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</si>
  <si>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</si>
  <si>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</si>
  <si>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</si>
  <si>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</si>
  <si>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</si>
  <si>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</si>
  <si>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</si>
  <si>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</si>
  <si>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</si>
  <si>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</si>
  <si>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</si>
  <si>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</si>
  <si>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</si>
  <si>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</si>
  <si>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</si>
  <si>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</si>
  <si>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</si>
  <si>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</si>
  <si>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</si>
  <si>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</si>
  <si>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</si>
  <si>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</si>
  <si>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</si>
  <si>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</si>
  <si>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</si>
  <si>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</si>
  <si>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</si>
  <si>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</si>
  <si>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</si>
  <si>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</si>
  <si>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</si>
  <si>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</si>
  <si>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</si>
  <si>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</si>
  <si>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</si>
  <si>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</si>
  <si>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</si>
  <si>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</si>
  <si>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</si>
  <si>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</si>
  <si>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</si>
  <si>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</si>
  <si>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</si>
  <si>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</si>
  <si>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</si>
  <si>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</si>
  <si>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</si>
  <si>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</si>
  <si>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</si>
  <si>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</si>
  <si>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</si>
  <si>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</si>
  <si>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</si>
  <si>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</si>
  <si>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</si>
  <si>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</si>
  <si>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</si>
  <si>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</si>
  <si>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</si>
  <si>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</si>
  <si>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</si>
  <si>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</si>
  <si>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</si>
  <si>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</si>
  <si>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</si>
  <si>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</si>
  <si>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</si>
  <si>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</si>
  <si>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</si>
  <si>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</si>
  <si>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</si>
  <si>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</si>
  <si>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</si>
  <si>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</si>
  <si>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</si>
  <si>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</si>
  <si>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</si>
  <si>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</si>
  <si>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</si>
  <si>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</si>
  <si>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</si>
  <si>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</si>
  <si>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</si>
  <si>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</si>
  <si>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</si>
  <si>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</si>
  <si>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</si>
  <si>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</si>
  <si>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</si>
  <si>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</si>
  <si>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</si>
  <si>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</si>
  <si>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</si>
  <si>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</si>
  <si>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</si>
  <si>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</si>
  <si>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</si>
  <si>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</si>
  <si>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</si>
  <si>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</si>
  <si>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</si>
  <si>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</si>
  <si>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</si>
  <si>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</si>
  <si>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</si>
  <si>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</si>
  <si>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</si>
  <si>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</si>
  <si>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</si>
  <si>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</si>
  <si>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</si>
  <si>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</si>
  <si>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</si>
  <si>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</si>
  <si>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</si>
  <si>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</si>
  <si>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</si>
  <si>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</si>
  <si>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</si>
  <si>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</si>
  <si>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</si>
  <si>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</si>
  <si>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</si>
  <si>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</si>
  <si>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</si>
  <si>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</si>
  <si>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</si>
  <si>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</si>
  <si>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</si>
  <si>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</si>
  <si>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</si>
  <si>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</si>
  <si>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</si>
  <si>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</si>
  <si>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</si>
  <si>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</si>
  <si>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</si>
  <si>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</si>
  <si>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</si>
  <si>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</si>
  <si>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</si>
  <si>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</si>
  <si>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</si>
  <si>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</si>
  <si>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</si>
  <si>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</si>
  <si>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</si>
  <si>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</si>
  <si>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</si>
  <si>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</si>
  <si>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</si>
  <si>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</si>
  <si>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</si>
  <si>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</si>
  <si>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</si>
  <si>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</si>
  <si>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</si>
  <si>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</si>
  <si>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</si>
  <si>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</si>
  <si>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</si>
  <si>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</si>
  <si>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</si>
  <si>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</si>
  <si>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</si>
  <si>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</si>
  <si>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</si>
  <si>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</si>
  <si>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</si>
  <si>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</si>
  <si>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</si>
  <si>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</si>
  <si>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</si>
  <si>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</si>
  <si>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</si>
  <si>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</si>
  <si>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</si>
  <si>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</si>
  <si>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</si>
  <si>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</si>
  <si>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</si>
  <si>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</si>
  <si>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</si>
  <si>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</si>
  <si>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</si>
  <si>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</si>
  <si>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</si>
  <si>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</si>
  <si>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</si>
  <si>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</si>
  <si>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</si>
  <si>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</si>
  <si>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</si>
  <si>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</si>
  <si>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</si>
  <si>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</si>
  <si>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</si>
  <si>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</si>
  <si>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</si>
  <si>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</si>
  <si>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</si>
  <si>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</si>
  <si>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</si>
  <si>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</si>
  <si>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</si>
  <si>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</si>
  <si>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</si>
  <si>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</si>
  <si>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</si>
  <si>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</si>
  <si>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</si>
  <si>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</si>
  <si>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</si>
  <si>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</si>
  <si>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</si>
  <si>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</si>
  <si>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</si>
  <si>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</si>
  <si>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</si>
  <si>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</si>
  <si>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</si>
  <si>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</si>
  <si>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</si>
  <si>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</si>
  <si>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</si>
  <si>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</si>
  <si>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</si>
  <si>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</si>
  <si>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</si>
  <si>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</si>
  <si>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</si>
  <si>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</si>
  <si>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</si>
  <si>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</si>
  <si>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</si>
  <si>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</si>
  <si>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</si>
  <si>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</si>
  <si>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</si>
  <si>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</si>
  <si>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</si>
  <si>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</si>
  <si>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</si>
  <si>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</si>
  <si>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</si>
  <si>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</si>
  <si>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</si>
  <si>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</si>
  <si>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</si>
  <si>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</si>
  <si>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</si>
  <si>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</si>
  <si>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</si>
  <si>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</si>
  <si>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</si>
  <si>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</si>
  <si>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</si>
  <si>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</si>
  <si>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</si>
  <si>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</si>
  <si>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</si>
  <si>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</si>
  <si>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</si>
  <si>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</si>
  <si>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</si>
  <si>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</si>
  <si>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</si>
  <si>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</si>
  <si>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</si>
  <si>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</si>
  <si>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</si>
  <si>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</si>
  <si>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</si>
  <si>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</si>
  <si>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</si>
  <si>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</si>
  <si>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</si>
  <si>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</si>
  <si>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</si>
  <si>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</si>
  <si>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</si>
  <si>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</si>
  <si>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</si>
  <si>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</si>
  <si>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</si>
  <si>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</si>
  <si>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</si>
  <si>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</si>
  <si>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</si>
  <si>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</si>
  <si>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</si>
  <si>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</si>
  <si>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</si>
  <si>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</si>
  <si>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</si>
  <si>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</si>
  <si>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</si>
  <si>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</si>
  <si>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</si>
  <si>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</si>
  <si>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</si>
  <si>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</si>
  <si>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</si>
  <si>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</si>
  <si>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</si>
  <si>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</si>
  <si>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</si>
  <si>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</si>
  <si>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</si>
  <si>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</si>
  <si>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</si>
  <si>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</si>
  <si>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</si>
  <si>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</si>
  <si>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</si>
  <si>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</si>
  <si>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</si>
  <si>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</si>
  <si>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</si>
  <si>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</si>
  <si>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</si>
  <si>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</si>
  <si>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</si>
  <si>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</si>
  <si>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</si>
  <si>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</si>
  <si>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</si>
  <si>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</si>
  <si>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</si>
  <si>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</si>
  <si>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</si>
  <si>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</si>
  <si>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</si>
  <si>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</si>
  <si>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</si>
  <si>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</si>
  <si>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</si>
  <si>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</si>
  <si>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</si>
  <si>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</si>
  <si>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</si>
  <si>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</si>
  <si>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</si>
  <si>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</si>
  <si>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</si>
  <si>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</si>
  <si>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</si>
  <si>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</si>
  <si>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</si>
  <si>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</si>
  <si>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</si>
  <si>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</si>
  <si>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</si>
  <si>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</si>
  <si>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</si>
  <si>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</si>
  <si>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</si>
  <si>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</si>
  <si>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</si>
  <si>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</si>
  <si>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</si>
  <si>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</si>
  <si>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</si>
  <si>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</si>
  <si>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</si>
  <si>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</si>
  <si>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</si>
  <si>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</si>
  <si>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</si>
  <si>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</si>
  <si>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</si>
  <si>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</si>
  <si>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</si>
  <si>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</si>
  <si>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</si>
  <si>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</si>
  <si>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</si>
  <si>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</si>
  <si>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</si>
  <si>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</si>
  <si>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</si>
  <si>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</si>
  <si>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</si>
  <si>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</si>
  <si>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</si>
  <si>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</si>
  <si>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</si>
  <si>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</si>
  <si>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</si>
  <si>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</si>
  <si>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</si>
  <si>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</si>
  <si>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</si>
  <si>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</si>
  <si>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</si>
  <si>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</si>
  <si>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</si>
  <si>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</si>
  <si>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</si>
  <si>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</si>
  <si>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</si>
  <si>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</si>
  <si>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</si>
  <si>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</si>
  <si>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</si>
  <si>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</si>
  <si>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</si>
  <si>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</si>
  <si>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</si>
  <si>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</si>
  <si>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</si>
  <si>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</si>
  <si>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</si>
  <si>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</si>
  <si>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</si>
  <si>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</si>
  <si>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</si>
  <si>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</si>
  <si>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</si>
  <si>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</si>
  <si>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</si>
  <si>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</si>
  <si>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</si>
  <si>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</si>
  <si>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</si>
  <si>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</si>
  <si>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</si>
  <si>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</si>
  <si>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</si>
  <si>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</si>
  <si>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</si>
  <si>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</si>
  <si>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</si>
  <si>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</si>
  <si>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</si>
  <si>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</si>
  <si>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</si>
  <si>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</si>
  <si>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</si>
  <si>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</si>
  <si>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</si>
  <si>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</si>
  <si>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</si>
  <si>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</si>
  <si>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</si>
  <si>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</si>
  <si>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</si>
  <si>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</si>
  <si>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</si>
  <si>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</si>
  <si>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</si>
  <si>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</si>
  <si>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</si>
  <si>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</si>
  <si>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</si>
  <si>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</si>
  <si>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</si>
  <si>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</si>
  <si>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</si>
  <si>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</si>
  <si>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</si>
  <si>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</si>
  <si>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</si>
  <si>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</si>
  <si>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</si>
  <si>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</si>
  <si>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</si>
  <si>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</si>
  <si>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</si>
  <si>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</si>
  <si>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</si>
  <si>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</si>
  <si>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</si>
  <si>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</si>
  <si>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</si>
  <si>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</si>
  <si>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</si>
  <si>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</si>
  <si>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</si>
  <si>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</si>
  <si>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</si>
  <si>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</si>
  <si>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</si>
  <si>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</si>
  <si>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</si>
  <si>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</si>
  <si>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</si>
  <si>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</si>
  <si>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</si>
  <si>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</si>
  <si>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</si>
  <si>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</si>
  <si>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</si>
  <si>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</si>
  <si>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</si>
  <si>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</si>
  <si>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</si>
  <si>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</si>
  <si>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</si>
  <si>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</si>
  <si>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</si>
  <si>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</si>
  <si>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</si>
  <si>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</si>
  <si>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</si>
  <si>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</si>
  <si>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</si>
  <si>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</si>
  <si>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</si>
  <si>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</si>
  <si>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</si>
  <si>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</si>
  <si>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</si>
  <si>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</si>
  <si>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</si>
  <si>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</si>
  <si>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</si>
  <si>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</si>
  <si>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</si>
  <si>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</si>
  <si>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</si>
  <si>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</si>
  <si>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</si>
  <si>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</si>
  <si>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</si>
  <si>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</si>
  <si>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</si>
  <si>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</si>
  <si>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</si>
  <si>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</si>
  <si>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</si>
  <si>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</si>
  <si>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</si>
  <si>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</si>
  <si>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</si>
  <si>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</si>
  <si>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</si>
  <si>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</si>
  <si>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</si>
  <si>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</si>
  <si>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</si>
  <si>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</si>
  <si>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</si>
  <si>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</si>
  <si>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</si>
  <si>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</si>
  <si>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</si>
  <si>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</si>
  <si>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</si>
  <si>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</si>
  <si>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</si>
  <si>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</si>
  <si>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</si>
  <si>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</si>
  <si>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</si>
  <si>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</si>
  <si>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</si>
  <si>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</si>
  <si>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</si>
  <si>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</si>
  <si>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</si>
  <si>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</si>
  <si>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</si>
  <si>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</si>
  <si>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</si>
  <si>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</si>
  <si>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</si>
  <si>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</si>
  <si>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</si>
  <si>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</si>
  <si>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</si>
  <si>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</si>
  <si>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</si>
  <si>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</si>
  <si>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</si>
  <si>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</si>
  <si>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</si>
  <si>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</si>
  <si>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</si>
  <si>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</si>
  <si>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</si>
  <si>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</si>
  <si>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</si>
  <si>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</si>
  <si>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</si>
  <si>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</si>
  <si>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</si>
  <si>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</si>
  <si>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</si>
  <si>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</si>
  <si>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</si>
  <si>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</si>
  <si>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</si>
  <si>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</si>
  <si>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</si>
  <si>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</si>
  <si>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</si>
  <si>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</si>
  <si>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</si>
  <si>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</si>
  <si>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</si>
  <si>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</si>
  <si>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</si>
  <si>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</si>
  <si>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</si>
  <si>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</si>
  <si>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</si>
  <si>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</si>
  <si>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</si>
  <si>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</si>
  <si>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</si>
  <si>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</si>
  <si>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</si>
  <si>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</si>
  <si>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</si>
  <si>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</si>
  <si>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</si>
  <si>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</si>
  <si>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</si>
  <si>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</si>
  <si>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</si>
  <si>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</si>
  <si>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</si>
  <si>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</si>
  <si>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</si>
  <si>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</si>
  <si>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</si>
  <si>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</si>
  <si>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</si>
  <si>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</si>
  <si>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</si>
  <si>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</si>
  <si>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</si>
  <si>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</si>
  <si>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</si>
  <si>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</si>
  <si>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</si>
  <si>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</si>
  <si>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</si>
  <si>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</si>
  <si>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</si>
  <si>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</si>
  <si>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</si>
  <si>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</si>
  <si>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</si>
  <si>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</si>
  <si>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</si>
  <si>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</si>
  <si>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</si>
  <si>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</si>
  <si>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</si>
  <si>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</si>
  <si>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</si>
  <si>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</si>
  <si>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</si>
  <si>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</si>
  <si>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</si>
  <si>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</si>
  <si>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</si>
  <si>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</si>
  <si>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</si>
  <si>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</si>
  <si>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</si>
  <si>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</si>
  <si>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</si>
  <si>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</si>
  <si>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</si>
  <si>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</si>
  <si>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</si>
  <si>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</si>
  <si>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</si>
  <si>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</si>
  <si>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</si>
  <si>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</si>
  <si>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</si>
  <si>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</si>
  <si>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</si>
  <si>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</si>
  <si>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</si>
  <si>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</si>
  <si>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</si>
  <si>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</si>
  <si>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</si>
  <si>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</si>
  <si>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</si>
  <si>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</si>
  <si>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</si>
  <si>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</si>
  <si>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</si>
  <si>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</si>
  <si>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</si>
  <si>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</si>
  <si>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</si>
  <si>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</si>
  <si>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</si>
  <si>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</si>
  <si>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</si>
  <si>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</si>
  <si>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</si>
  <si>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</si>
  <si>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</si>
  <si>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</si>
  <si>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</si>
  <si>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</si>
  <si>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</si>
  <si>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</si>
  <si>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</si>
  <si>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</si>
  <si>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</si>
  <si>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</si>
  <si>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</si>
  <si>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</si>
  <si>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</si>
  <si>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</si>
  <si>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</si>
  <si>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</si>
  <si>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</si>
  <si>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</si>
  <si>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</si>
  <si>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</si>
  <si>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</si>
  <si>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</si>
  <si>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</si>
  <si>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</si>
  <si>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</si>
  <si>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</si>
  <si>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</si>
  <si>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</si>
  <si>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</si>
  <si>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</si>
  <si>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</si>
  <si>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</si>
  <si>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</si>
  <si>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</si>
  <si>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</si>
  <si>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</si>
  <si>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</si>
  <si>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</si>
  <si>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</si>
  <si>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</si>
  <si>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</si>
  <si>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</si>
  <si>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</si>
  <si>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</si>
  <si>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</si>
  <si>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</si>
  <si>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</si>
  <si>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</si>
  <si>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</si>
  <si>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</si>
  <si>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</si>
  <si>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</si>
  <si>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</si>
  <si>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</si>
  <si>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</si>
  <si>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</si>
  <si>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</si>
  <si>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</si>
  <si>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</si>
  <si>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</si>
  <si>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</si>
  <si>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</si>
  <si>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</si>
  <si>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</si>
  <si>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</si>
  <si>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</si>
  <si>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</si>
  <si>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</si>
  <si>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</si>
  <si>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</si>
  <si>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</si>
  <si>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</si>
  <si>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</si>
  <si>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</si>
  <si>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</si>
  <si>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</si>
  <si>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</si>
  <si>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</si>
  <si>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</si>
  <si>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</si>
  <si>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</si>
  <si>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</si>
  <si>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</si>
  <si>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</si>
  <si>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</si>
  <si>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</si>
  <si>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</si>
  <si>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</si>
  <si>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</si>
  <si>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</si>
  <si>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</si>
  <si>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</si>
  <si>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</si>
  <si>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</si>
  <si>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</si>
  <si>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</si>
  <si>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</si>
  <si>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</si>
  <si>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</si>
  <si>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</si>
  <si>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</si>
  <si>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</si>
  <si>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</si>
  <si>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</si>
  <si>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</si>
  <si>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</si>
  <si>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</si>
  <si>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</si>
  <si>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</si>
  <si>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</si>
  <si>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</si>
  <si>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</si>
  <si>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</si>
  <si>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</si>
  <si>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</si>
  <si>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</si>
  <si>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</si>
  <si>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</si>
  <si>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</si>
  <si>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</si>
  <si>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</si>
  <si>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</si>
  <si>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</si>
  <si>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</si>
  <si>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</si>
  <si>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</si>
  <si>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</si>
  <si>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</si>
  <si>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</si>
  <si>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</si>
  <si>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</si>
  <si>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</si>
  <si>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</si>
  <si>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</si>
  <si>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</si>
  <si>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</si>
  <si>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</si>
  <si>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</si>
  <si>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</si>
  <si>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</si>
  <si>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</si>
  <si>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</si>
  <si>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</si>
  <si>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</si>
  <si>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</si>
  <si>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</si>
  <si>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</si>
  <si>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</si>
  <si>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</si>
  <si>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</si>
  <si>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</si>
  <si>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</si>
  <si>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</si>
  <si>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</si>
  <si>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</si>
  <si>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</si>
  <si>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</si>
  <si>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</si>
  <si>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</si>
  <si>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</si>
  <si>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</si>
  <si>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</si>
  <si>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</si>
  <si>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</si>
  <si>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</si>
  <si>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</si>
  <si>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</si>
  <si>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</si>
  <si>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</si>
  <si>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</si>
  <si>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</si>
  <si>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</si>
  <si>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</si>
  <si>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</si>
  <si>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</si>
  <si>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</si>
  <si>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</si>
  <si>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</si>
  <si>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</si>
  <si>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</si>
  <si>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</si>
  <si>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</si>
  <si>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</si>
  <si>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</si>
  <si>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</si>
  <si>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</si>
  <si>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</si>
  <si>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</si>
  <si>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</si>
  <si>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</si>
  <si>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</si>
  <si>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</si>
  <si>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</si>
  <si>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</si>
  <si>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</si>
  <si>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</si>
  <si>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</si>
  <si>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</si>
  <si>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</si>
  <si>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</si>
  <si>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</si>
  <si>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</si>
  <si>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</si>
  <si>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</si>
  <si>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</si>
  <si>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</si>
  <si>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</si>
  <si>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</si>
  <si>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</si>
  <si>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</si>
  <si>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</si>
  <si>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</si>
  <si>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</si>
  <si>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</si>
  <si>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</si>
  <si>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</si>
  <si>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</si>
  <si>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</si>
  <si>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</si>
  <si>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</si>
  <si>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</si>
  <si>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</si>
  <si>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</si>
  <si>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</si>
  <si>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</si>
  <si>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</si>
  <si>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</si>
  <si>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</si>
  <si>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</si>
  <si>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</si>
  <si>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</si>
  <si>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</si>
  <si>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</si>
  <si>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</si>
  <si>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</si>
  <si>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</si>
  <si>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</si>
  <si>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</si>
  <si>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</si>
  <si>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</si>
  <si>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</si>
  <si>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</si>
  <si>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</si>
  <si>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</si>
  <si>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</si>
  <si>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</si>
  <si>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</si>
  <si>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</si>
  <si>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</si>
  <si>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</si>
  <si>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</si>
  <si>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</si>
  <si>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</si>
  <si>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</si>
  <si>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</si>
  <si>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</si>
  <si>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</si>
  <si>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</si>
  <si>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</si>
  <si>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</si>
  <si>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</si>
  <si>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</si>
  <si>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</si>
  <si>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</si>
  <si>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</si>
  <si>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</si>
  <si>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</si>
  <si>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</si>
  <si>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</si>
  <si>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</si>
  <si>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</si>
  <si>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</si>
  <si>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</si>
  <si>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</si>
  <si>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</si>
  <si>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</si>
  <si>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</si>
  <si>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</si>
  <si>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</si>
  <si>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</si>
  <si>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</si>
  <si>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</si>
  <si>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</si>
  <si>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</si>
  <si>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</si>
  <si>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</si>
  <si>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</si>
  <si>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</si>
  <si>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</si>
  <si>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</si>
  <si>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</si>
  <si>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</si>
  <si>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</si>
  <si>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</si>
  <si>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</si>
  <si>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</si>
  <si>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</si>
  <si>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</si>
  <si>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</si>
  <si>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</si>
  <si>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</si>
  <si>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</si>
  <si>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</si>
  <si>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</si>
  <si>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</si>
  <si>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</si>
  <si>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</si>
  <si>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</si>
  <si>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</si>
  <si>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</si>
  <si>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</si>
  <si>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</si>
  <si>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</si>
  <si>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</si>
  <si>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</si>
  <si>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</si>
  <si>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</si>
  <si>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</si>
  <si>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</si>
  <si>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</si>
  <si>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</si>
  <si>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</si>
  <si>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</si>
  <si>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</si>
  <si>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</si>
  <si>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</si>
  <si>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</si>
  <si>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</si>
  <si>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</si>
  <si>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</si>
  <si>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</si>
  <si>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</si>
  <si>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</si>
  <si>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</si>
  <si>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</si>
  <si>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</si>
  <si>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</si>
  <si>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</si>
  <si>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</si>
  <si>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</si>
  <si>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</si>
  <si>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</si>
  <si>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</si>
  <si>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</si>
  <si>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</si>
  <si>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</si>
  <si>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</si>
  <si>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</si>
  <si>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</si>
  <si>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</si>
  <si>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</si>
  <si>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</si>
  <si>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</si>
  <si>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</si>
  <si>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</si>
  <si>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</si>
  <si>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</si>
  <si>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</si>
  <si>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</si>
  <si>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</si>
  <si>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</si>
  <si>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</si>
  <si>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</si>
  <si>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</si>
  <si>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</si>
  <si>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</si>
  <si>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</si>
  <si>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</si>
  <si>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</si>
  <si>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</si>
  <si>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</si>
  <si>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</si>
  <si>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</si>
  <si>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</si>
  <si>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</si>
  <si>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</si>
  <si>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</si>
  <si>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</si>
  <si>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</si>
  <si>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</si>
  <si>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</si>
  <si>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</si>
  <si>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</si>
  <si>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</si>
  <si>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</si>
  <si>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</si>
  <si>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</si>
  <si>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</si>
  <si>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</si>
  <si>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</si>
  <si>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</si>
  <si>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</si>
  <si>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</si>
  <si>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</si>
  <si>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</si>
  <si>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</si>
  <si>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</si>
  <si>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</si>
  <si>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</si>
  <si>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</si>
  <si>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</si>
  <si>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</si>
  <si>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</si>
  <si>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</si>
  <si>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</si>
  <si>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</si>
  <si>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</si>
  <si>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</si>
  <si>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</si>
  <si>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</si>
  <si>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</si>
  <si>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</si>
  <si>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</si>
  <si>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</si>
  <si>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</si>
  <si>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</si>
  <si>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</si>
  <si>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</si>
  <si>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</si>
  <si>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</si>
  <si>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</si>
  <si>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</si>
  <si>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</si>
  <si>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</si>
  <si>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</si>
  <si>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</si>
  <si>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</si>
  <si>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</si>
  <si>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</si>
  <si>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</si>
  <si>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</si>
  <si>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</si>
  <si>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</si>
  <si>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</si>
  <si>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</si>
  <si>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</si>
  <si>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</si>
  <si>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</si>
  <si>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</si>
  <si>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</si>
  <si>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</si>
  <si>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</si>
  <si>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</si>
  <si>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</si>
  <si>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</si>
  <si>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</si>
  <si>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</si>
  <si>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</si>
  <si>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</si>
  <si>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</si>
  <si>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</si>
  <si>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</si>
  <si>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</si>
  <si>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</si>
  <si>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</si>
  <si>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</si>
  <si>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</si>
  <si>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</si>
  <si>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</si>
  <si>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</si>
  <si>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</si>
  <si>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</si>
  <si>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</si>
  <si>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</si>
  <si>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</si>
  <si>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</si>
  <si>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</si>
  <si>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</si>
  <si>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</si>
  <si>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</si>
  <si>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</si>
  <si>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</si>
  <si>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</si>
  <si>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</si>
  <si>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</si>
  <si>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</si>
  <si>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</si>
  <si>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</si>
  <si>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</si>
  <si>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</si>
  <si>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</si>
  <si>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</si>
  <si>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</si>
  <si>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</si>
  <si>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</si>
  <si>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</si>
  <si>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</si>
  <si>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</si>
  <si>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</si>
  <si>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</si>
  <si>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</si>
  <si>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</si>
  <si>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</si>
  <si>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</si>
  <si>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</si>
  <si>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</si>
  <si>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</si>
  <si>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</si>
  <si>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</si>
  <si>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</si>
  <si>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</si>
  <si>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</si>
  <si>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</si>
  <si>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</si>
  <si>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</si>
  <si>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</si>
  <si>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</si>
  <si>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</si>
  <si>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</si>
  <si>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</si>
  <si>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</si>
  <si>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</si>
  <si>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</si>
  <si>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</si>
  <si>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</si>
  <si>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</si>
  <si>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</si>
  <si>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</si>
  <si>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</si>
  <si>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</si>
  <si>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</si>
  <si>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</si>
  <si>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</si>
  <si>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</si>
  <si>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</si>
  <si>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</si>
  <si>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</si>
  <si>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</si>
  <si>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</si>
  <si>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</si>
  <si>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</si>
  <si>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</si>
  <si>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</si>
  <si>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</si>
  <si>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</si>
  <si>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</si>
  <si>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</si>
  <si>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</si>
  <si>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</si>
  <si>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</si>
  <si>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</si>
  <si>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</si>
  <si>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</si>
  <si>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</si>
  <si>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</si>
  <si>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</si>
  <si>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</si>
  <si>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</si>
  <si>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</si>
  <si>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</si>
  <si>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</si>
  <si>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</si>
  <si>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</si>
  <si>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</si>
  <si>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</si>
  <si>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</si>
  <si>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</si>
  <si>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</si>
  <si>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</si>
  <si>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</si>
  <si>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</si>
  <si>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</si>
  <si>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</si>
  <si>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</si>
  <si>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</si>
  <si>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</si>
  <si>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</si>
  <si>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</si>
  <si>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</si>
  <si>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</si>
  <si>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</si>
  <si>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</si>
  <si>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</si>
  <si>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</si>
  <si>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</si>
  <si>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</si>
  <si>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</si>
  <si>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</si>
  <si>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</si>
  <si>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</si>
  <si>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</si>
  <si>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</si>
  <si>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</si>
  <si>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</si>
  <si>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</si>
  <si>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</si>
  <si>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</si>
  <si>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</si>
  <si>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</si>
  <si>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</si>
  <si>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</si>
  <si>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</si>
  <si>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</si>
  <si>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</si>
  <si>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</si>
  <si>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</si>
  <si>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</si>
  <si>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</si>
  <si>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</si>
  <si>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</si>
  <si>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</si>
  <si>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</si>
  <si>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</si>
  <si>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</si>
  <si>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</si>
  <si>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</si>
  <si>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</si>
  <si>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</si>
  <si>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</si>
  <si>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</si>
  <si>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</si>
  <si>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</si>
  <si>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</si>
  <si>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</si>
  <si>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</si>
  <si>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</si>
  <si>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</si>
  <si>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</si>
  <si>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</si>
  <si>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</si>
  <si>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</si>
  <si>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</si>
  <si>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</si>
  <si>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</si>
  <si>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</si>
  <si>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</si>
  <si>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</si>
  <si>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</si>
  <si>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</si>
  <si>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</si>
  <si>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</si>
  <si>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</si>
  <si>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</si>
  <si>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</si>
  <si>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</si>
  <si>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</si>
  <si>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</si>
  <si>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</si>
  <si>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</si>
  <si>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</si>
  <si>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</si>
  <si>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</si>
  <si>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</si>
  <si>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</si>
  <si>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</si>
  <si>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</si>
  <si>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</si>
  <si>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</si>
  <si>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</si>
  <si>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</si>
  <si>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</si>
  <si>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</si>
  <si>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</si>
  <si>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</si>
  <si>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</si>
  <si>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</si>
  <si>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</si>
  <si>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</si>
  <si>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</si>
  <si>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</si>
  <si>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</si>
  <si>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</si>
  <si>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</si>
  <si>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</si>
  <si>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</si>
  <si>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</si>
  <si>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</si>
  <si>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</si>
  <si>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</si>
  <si>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</si>
  <si>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</si>
  <si>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</si>
  <si>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</si>
  <si>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</si>
  <si>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</si>
  <si>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</si>
  <si>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</si>
  <si>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</si>
  <si>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</si>
  <si>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</si>
  <si>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</si>
  <si>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</si>
  <si>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</si>
  <si>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</si>
  <si>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</si>
  <si>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</si>
  <si>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</si>
  <si>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</si>
  <si>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</si>
  <si>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</si>
  <si>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</si>
  <si>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</si>
  <si>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</si>
  <si>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</si>
  <si>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</si>
  <si>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</si>
  <si>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</si>
  <si>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</si>
  <si>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</si>
  <si>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</si>
  <si>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</si>
  <si>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</si>
  <si>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</si>
  <si>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</si>
  <si>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</si>
  <si>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</si>
  <si>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</si>
  <si>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</si>
  <si>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</si>
  <si>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</si>
  <si>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</si>
  <si>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</si>
  <si>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</si>
  <si>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</si>
  <si>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</si>
  <si>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</si>
  <si>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</si>
  <si>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</si>
  <si>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</si>
  <si>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</si>
  <si>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</si>
  <si>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</si>
  <si>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</si>
  <si>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</si>
  <si>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</si>
  <si>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</si>
  <si>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</si>
  <si>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</si>
  <si>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</si>
  <si>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</si>
  <si>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</si>
  <si>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</si>
  <si>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</si>
  <si>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</si>
  <si>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</si>
  <si>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</si>
  <si>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</si>
  <si>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</si>
  <si>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</si>
  <si>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</si>
  <si>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</si>
  <si>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</si>
  <si>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</si>
  <si>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</si>
  <si>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</si>
  <si>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</si>
  <si>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</si>
  <si>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</si>
  <si>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</si>
  <si>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</si>
  <si>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</si>
  <si>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</si>
  <si>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</si>
  <si>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</si>
  <si>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</si>
  <si>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</si>
  <si>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</si>
  <si>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</si>
  <si>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</si>
  <si>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</si>
  <si>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</si>
  <si>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</si>
  <si>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</si>
  <si>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</si>
  <si>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</si>
  <si>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</si>
  <si>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</si>
  <si>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</si>
  <si>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</si>
  <si>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</si>
  <si>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</si>
  <si>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</si>
  <si>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</si>
  <si>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</si>
  <si>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</si>
  <si>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</si>
  <si>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</si>
  <si>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</si>
  <si>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</si>
  <si>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</si>
  <si>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</si>
  <si>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</si>
  <si>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</si>
  <si>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</si>
  <si>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</si>
  <si>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</si>
  <si>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</si>
  <si>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</si>
  <si>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</si>
  <si>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</si>
  <si>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</si>
  <si>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</si>
  <si>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</si>
  <si>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</si>
  <si>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</si>
  <si>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</si>
  <si>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</si>
  <si>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</si>
  <si>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</si>
  <si>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</si>
  <si>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</si>
  <si>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</si>
  <si>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</si>
  <si>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</si>
  <si>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</si>
  <si>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</si>
  <si>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</si>
  <si>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</si>
  <si>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</si>
  <si>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</si>
  <si>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</si>
  <si>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</si>
  <si>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</si>
  <si>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</si>
  <si>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</si>
  <si>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</si>
  <si>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</si>
  <si>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</si>
  <si>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</si>
  <si>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</si>
  <si>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</si>
  <si>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</si>
  <si>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</si>
  <si>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</si>
  <si>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</si>
  <si>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</si>
  <si>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</si>
  <si>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</si>
  <si>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</si>
  <si>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</si>
  <si>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</si>
  <si>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</si>
  <si>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</si>
  <si>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</si>
  <si>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</si>
  <si>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</si>
  <si>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</si>
  <si>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</si>
  <si>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</si>
  <si>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</si>
  <si>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</si>
  <si>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</si>
  <si>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</si>
  <si>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</si>
  <si>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</si>
  <si>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</si>
  <si>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</si>
  <si>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</si>
  <si>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</si>
  <si>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</si>
  <si>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</si>
  <si>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</si>
  <si>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</si>
  <si>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</si>
  <si>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</si>
  <si>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</si>
  <si>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</si>
  <si>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</si>
  <si>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</si>
  <si>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</si>
  <si>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</si>
  <si>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</si>
  <si>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</si>
  <si>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</si>
  <si>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</si>
  <si>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</si>
  <si>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</si>
  <si>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</si>
  <si>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</si>
  <si>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</si>
  <si>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</si>
  <si>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</si>
  <si>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</si>
  <si>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</si>
  <si>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</si>
  <si>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</si>
  <si>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</si>
  <si>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</si>
  <si>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</si>
  <si>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</si>
  <si>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</si>
  <si>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</si>
  <si>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</si>
  <si>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</si>
  <si>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</si>
  <si>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</si>
  <si>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</si>
  <si>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</si>
  <si>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</si>
  <si>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</si>
  <si>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</si>
  <si>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</si>
  <si>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</si>
  <si>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</si>
  <si>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</si>
  <si>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</si>
  <si>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</si>
  <si>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</si>
  <si>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</si>
  <si>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</si>
  <si>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</si>
  <si>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</si>
  <si>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</si>
  <si>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</si>
  <si>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</si>
  <si>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</si>
  <si>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</si>
  <si>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</si>
  <si>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</si>
  <si>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</si>
  <si>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</si>
  <si>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</si>
  <si>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</si>
  <si>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</si>
  <si>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</si>
  <si>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</si>
  <si>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</si>
  <si>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</si>
  <si>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</si>
  <si>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</si>
  <si>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</si>
  <si>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</si>
  <si>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</si>
  <si>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</si>
  <si>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</si>
  <si>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</si>
  <si>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</si>
  <si>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</si>
  <si>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</si>
  <si>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</si>
  <si>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</si>
  <si>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</si>
  <si>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</si>
  <si>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</si>
  <si>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</si>
  <si>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</si>
  <si>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</si>
  <si>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</si>
  <si>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</si>
  <si>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</si>
  <si>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</si>
  <si>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</si>
  <si>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</si>
  <si>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</si>
  <si>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</si>
  <si>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</si>
  <si>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</si>
  <si>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</si>
  <si>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</si>
  <si>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</si>
  <si>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</si>
  <si>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</si>
  <si>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</si>
  <si>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</si>
  <si>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</si>
  <si>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</si>
  <si>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</si>
  <si>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</si>
  <si>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</si>
  <si>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</si>
  <si>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</si>
  <si>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</si>
  <si>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</si>
  <si>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</si>
  <si>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</si>
  <si>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</si>
  <si>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</si>
  <si>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</si>
  <si>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</si>
  <si>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</si>
  <si>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</si>
  <si>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</si>
  <si>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</si>
  <si>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</si>
  <si>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</si>
  <si>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</si>
  <si>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</si>
  <si>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</si>
  <si>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</si>
  <si>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</si>
  <si>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</si>
  <si>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</si>
  <si>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</si>
  <si>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</si>
  <si>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</si>
  <si>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</si>
  <si>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</si>
  <si>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</si>
  <si>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</si>
  <si>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</si>
  <si>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</si>
  <si>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</si>
  <si>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</si>
  <si>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</si>
  <si>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</si>
  <si>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</si>
  <si>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</si>
  <si>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</si>
  <si>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</si>
  <si>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</si>
  <si>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</si>
  <si>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</si>
  <si>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</si>
  <si>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</si>
  <si>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</si>
  <si>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</si>
  <si>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</si>
  <si>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</si>
  <si>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</si>
  <si>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</si>
  <si>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</si>
  <si>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</si>
  <si>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</si>
  <si>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</si>
  <si>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</si>
  <si>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</si>
  <si>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</si>
  <si>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</si>
  <si>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</si>
  <si>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</si>
  <si>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</si>
  <si>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</si>
  <si>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</si>
  <si>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</si>
  <si>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</si>
  <si>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</si>
  <si>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</si>
  <si>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</si>
  <si>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</si>
  <si>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</si>
  <si>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</si>
  <si>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</si>
  <si>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</si>
  <si>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</si>
  <si>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</si>
  <si>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</si>
  <si>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</si>
  <si>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</si>
  <si>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</si>
  <si>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</si>
  <si>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</si>
  <si>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</si>
  <si>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</si>
  <si>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</si>
  <si>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</si>
  <si>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</si>
  <si>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</si>
  <si>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</si>
  <si>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</si>
  <si>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</si>
  <si>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</si>
  <si>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</si>
  <si>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</si>
  <si>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</si>
  <si>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</si>
  <si>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</si>
  <si>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</si>
  <si>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</si>
  <si>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</si>
  <si>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</si>
  <si>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</si>
  <si>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</si>
  <si>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</si>
  <si>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</si>
  <si>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</si>
  <si>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</si>
  <si>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</si>
  <si>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</si>
  <si>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</si>
  <si>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</si>
  <si>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</si>
  <si>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</si>
  <si>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</si>
  <si>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</si>
  <si>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</si>
  <si>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</si>
  <si>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</si>
  <si>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</si>
  <si>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</si>
  <si>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</si>
  <si>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</si>
  <si>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</si>
  <si>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</si>
  <si>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</si>
  <si>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</si>
  <si>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</si>
  <si>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</si>
  <si>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</si>
  <si>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</si>
  <si>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</si>
  <si>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</si>
  <si>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</si>
  <si>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</si>
  <si>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</si>
  <si>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</si>
  <si>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</si>
  <si>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</si>
  <si>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</si>
  <si>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</si>
  <si>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</si>
  <si>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</si>
  <si>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</si>
  <si>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</si>
  <si>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</si>
  <si>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</si>
  <si>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</si>
  <si>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</si>
  <si>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</si>
  <si>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</si>
  <si>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</si>
  <si>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</si>
  <si>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</si>
  <si>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</si>
  <si>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</si>
  <si>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</si>
  <si>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</si>
  <si>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</si>
  <si>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</si>
  <si>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</si>
  <si>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</si>
  <si>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</si>
  <si>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</si>
  <si>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</si>
  <si>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</si>
  <si>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</si>
  <si>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</si>
  <si>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</si>
  <si>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</si>
  <si>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</si>
  <si>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</si>
  <si>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</si>
  <si>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</si>
  <si>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</si>
  <si>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</si>
  <si>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</si>
  <si>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</si>
  <si>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</si>
  <si>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</si>
  <si>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</si>
  <si>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</si>
  <si>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</si>
  <si>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</si>
  <si>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</si>
  <si>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</si>
  <si>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</si>
  <si>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</si>
  <si>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</si>
  <si>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</si>
  <si>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</si>
  <si>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</si>
  <si>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</si>
  <si>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</si>
  <si>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</si>
  <si>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</si>
  <si>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</si>
  <si>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</si>
  <si>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</si>
  <si>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</si>
  <si>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</si>
  <si>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</si>
  <si>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</si>
  <si>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</si>
  <si>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</si>
  <si>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</si>
  <si>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</si>
  <si>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</si>
  <si>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</si>
  <si>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</si>
  <si>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</si>
  <si>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</si>
  <si>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</si>
  <si>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</si>
  <si>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</si>
  <si>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</si>
  <si>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</si>
  <si>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</si>
  <si>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</si>
  <si>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</si>
  <si>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</si>
  <si>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</si>
  <si>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</si>
  <si>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</si>
  <si>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</si>
  <si>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</si>
  <si>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</si>
  <si>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</si>
  <si>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</si>
  <si>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</si>
  <si>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</si>
  <si>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</si>
  <si>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</si>
  <si>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</si>
  <si>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</si>
  <si>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</si>
  <si>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</si>
  <si>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</si>
  <si>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</si>
  <si>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</si>
  <si>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</si>
  <si>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</si>
  <si>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</si>
  <si>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</si>
  <si>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</si>
  <si>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</si>
  <si>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</si>
  <si>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</si>
  <si>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</si>
  <si>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</si>
  <si>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</si>
  <si>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</si>
  <si>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</si>
  <si>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</si>
  <si>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</si>
  <si>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</si>
  <si>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</si>
  <si>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</si>
  <si>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</si>
  <si>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</si>
  <si>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</si>
  <si>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</si>
  <si>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</si>
  <si>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</si>
  <si>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</si>
  <si>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</si>
  <si>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</si>
  <si>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</si>
  <si>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</si>
  <si>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</si>
  <si>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</si>
  <si>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</si>
  <si>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</si>
  <si>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</si>
  <si>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</si>
  <si>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</si>
  <si>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</si>
  <si>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</si>
  <si>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</si>
  <si>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</si>
  <si>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</si>
  <si>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</si>
  <si>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</si>
  <si>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</si>
  <si>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</si>
  <si>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</si>
  <si>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</si>
  <si>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</si>
  <si>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</si>
  <si>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</si>
  <si>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</si>
  <si>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</si>
  <si>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</si>
  <si>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</si>
  <si>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</si>
  <si>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</si>
  <si>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</si>
  <si>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</si>
  <si>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</si>
  <si>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</si>
  <si>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</si>
  <si>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</si>
  <si>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</si>
  <si>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</si>
  <si>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</si>
  <si>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</si>
  <si>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</si>
  <si>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</si>
  <si>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</si>
  <si>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</si>
  <si>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</si>
  <si>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</si>
  <si>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</si>
  <si>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</si>
  <si>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</si>
  <si>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</si>
  <si>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</si>
  <si>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</si>
  <si>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</si>
  <si>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</si>
  <si>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</si>
  <si>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</si>
  <si>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</si>
  <si>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</si>
  <si>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</si>
  <si>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</si>
  <si>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</si>
  <si>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</si>
  <si>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</si>
  <si>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</si>
  <si>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</si>
  <si>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</si>
  <si>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</si>
  <si>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</si>
  <si>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</si>
  <si>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</si>
  <si>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</si>
  <si>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</si>
  <si>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</si>
  <si>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</si>
  <si>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</si>
  <si>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</si>
  <si>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</si>
  <si>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</si>
  <si>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</si>
  <si>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</si>
  <si>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</si>
  <si>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</si>
  <si>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</si>
  <si>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</si>
  <si>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</si>
  <si>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</si>
  <si>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</si>
  <si>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</si>
  <si>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</si>
  <si>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</si>
  <si>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</si>
  <si>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</si>
  <si>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</si>
  <si>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</si>
  <si>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</si>
  <si>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</si>
  <si>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</si>
  <si>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</si>
  <si>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</si>
  <si>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</si>
  <si>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</si>
  <si>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</si>
  <si>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</si>
  <si>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</si>
  <si>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</si>
  <si>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</si>
  <si>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</si>
  <si>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</si>
  <si>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</si>
  <si>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</si>
  <si>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</si>
  <si>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</si>
  <si>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</si>
  <si>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</si>
  <si>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</si>
  <si>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</si>
  <si>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</si>
  <si>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</si>
  <si>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</si>
  <si>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</si>
  <si>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</si>
  <si>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</si>
  <si>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</si>
  <si>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</si>
  <si>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</si>
  <si>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</si>
  <si>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</si>
  <si>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</si>
  <si>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</si>
  <si>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</si>
  <si>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</si>
  <si>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</si>
  <si>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</si>
  <si>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</si>
  <si>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</si>
  <si>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</si>
  <si>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</si>
  <si>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</si>
  <si>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</si>
  <si>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</si>
  <si>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</si>
  <si>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</si>
  <si>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</si>
  <si>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</si>
  <si>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</si>
  <si>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</si>
  <si>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</si>
  <si>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</si>
  <si>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</si>
  <si>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</si>
  <si>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</si>
  <si>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</si>
  <si>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</si>
  <si>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</si>
  <si>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</si>
  <si>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</si>
  <si>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</si>
  <si>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</si>
  <si>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</si>
  <si>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</si>
  <si>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</si>
  <si>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</si>
  <si>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</si>
  <si>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</si>
  <si>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</si>
  <si>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</si>
  <si>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</si>
  <si>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</si>
  <si>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</si>
  <si>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</si>
  <si>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</si>
  <si>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</si>
  <si>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</si>
  <si>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</si>
  <si>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</si>
  <si>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</si>
  <si>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</si>
  <si>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</si>
  <si>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</si>
  <si>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</si>
  <si>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</si>
  <si>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</si>
  <si>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</si>
  <si>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</si>
  <si>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</si>
  <si>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</si>
  <si>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</si>
  <si>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</si>
  <si>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</si>
  <si>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</si>
  <si>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</si>
  <si>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</si>
  <si>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</si>
  <si>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</si>
  <si>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</si>
  <si>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</si>
  <si>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</si>
  <si>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</si>
  <si>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</si>
  <si>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</si>
  <si>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</si>
  <si>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</si>
  <si>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</si>
  <si>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</si>
  <si>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</si>
  <si>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</si>
  <si>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</si>
  <si>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</si>
  <si>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</si>
  <si>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</si>
  <si>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</si>
  <si>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</si>
  <si>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</si>
  <si>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</si>
  <si>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</si>
  <si>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</si>
  <si>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</si>
  <si>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</si>
  <si>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</si>
  <si>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</si>
  <si>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</si>
  <si>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</si>
  <si>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</si>
  <si>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</si>
  <si>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</si>
  <si>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</si>
  <si>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</si>
  <si>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</si>
  <si>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</si>
  <si>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</si>
  <si>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</si>
  <si>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</si>
  <si>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</si>
  <si>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</si>
  <si>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</si>
  <si>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</si>
  <si>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</si>
  <si>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</si>
  <si>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</si>
  <si>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</si>
  <si>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</si>
  <si>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</si>
  <si>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</si>
  <si>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</si>
  <si>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</si>
  <si>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</si>
  <si>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</si>
  <si>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</si>
  <si>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</si>
  <si>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</si>
  <si>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</si>
  <si>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</si>
  <si>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</si>
  <si>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</si>
  <si>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</si>
  <si>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</si>
  <si>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</si>
  <si>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</si>
  <si>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</si>
  <si>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</si>
  <si>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</si>
  <si>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</si>
  <si>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</si>
  <si>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</si>
  <si>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</si>
  <si>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</si>
  <si>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</si>
  <si>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</si>
  <si>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</si>
  <si>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</si>
  <si>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</si>
  <si>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</si>
  <si>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</si>
  <si>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</si>
  <si>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</si>
  <si>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</si>
  <si>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</si>
  <si>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</si>
  <si>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</si>
  <si>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</si>
  <si>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</si>
  <si>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</si>
  <si>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</si>
  <si>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</si>
  <si>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</si>
  <si>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</si>
  <si>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</si>
  <si>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</si>
  <si>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</si>
  <si>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</si>
  <si>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</si>
  <si>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</si>
  <si>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</si>
  <si>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</si>
  <si>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</si>
  <si>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</si>
  <si>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</si>
  <si>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</si>
  <si>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</si>
  <si>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</si>
  <si>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</si>
  <si>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</si>
  <si>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</si>
  <si>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</si>
  <si>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</si>
  <si>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</si>
  <si>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</si>
  <si>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</si>
  <si>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</si>
  <si>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</si>
  <si>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</si>
  <si>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</si>
  <si>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</si>
  <si>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</si>
  <si>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</si>
  <si>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</si>
  <si>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</si>
  <si>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</si>
  <si>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</si>
  <si>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</si>
  <si>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</si>
  <si>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</si>
  <si>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</si>
  <si>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</si>
  <si>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</si>
  <si>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</si>
  <si>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</si>
  <si>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</si>
  <si>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</si>
  <si>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</si>
  <si>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</si>
  <si>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</si>
  <si>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</si>
  <si>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</si>
  <si>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</si>
  <si>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</si>
  <si>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</si>
  <si>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</si>
  <si>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</si>
  <si>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</si>
  <si>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</si>
  <si>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</si>
  <si>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</si>
  <si>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</si>
  <si>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</si>
  <si>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</si>
  <si>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</si>
  <si>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</si>
  <si>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</si>
  <si>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</si>
  <si>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</si>
  <si>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</si>
  <si>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</si>
  <si>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</si>
  <si>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</si>
  <si>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</si>
  <si>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</si>
  <si>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</si>
  <si>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</si>
  <si>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</si>
  <si>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</si>
  <si>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</si>
  <si>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</si>
  <si>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</si>
  <si>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</si>
  <si>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</si>
  <si>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</si>
  <si>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</si>
  <si>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</si>
  <si>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</si>
  <si>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</si>
  <si>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</si>
  <si>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</si>
  <si>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</si>
  <si>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</si>
  <si>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</si>
  <si>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</si>
  <si>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</si>
  <si>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</si>
  <si>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</si>
  <si>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</si>
  <si>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</si>
  <si>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</si>
  <si>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</si>
  <si>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</si>
  <si>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</si>
  <si>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</si>
  <si>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</si>
  <si>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</si>
  <si>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</si>
  <si>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</si>
  <si>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</si>
  <si>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</si>
  <si>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</si>
  <si>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</si>
  <si>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</si>
  <si>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</si>
  <si>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</si>
  <si>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</si>
  <si>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</si>
  <si>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</si>
  <si>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</si>
  <si>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</si>
  <si>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</si>
  <si>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</si>
  <si>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</si>
  <si>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</si>
  <si>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</si>
  <si>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</si>
  <si>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</si>
  <si>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</si>
  <si>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</si>
  <si>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</si>
  <si>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</si>
  <si>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</si>
  <si>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</si>
  <si>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</si>
  <si>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</si>
  <si>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</si>
  <si>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</si>
  <si>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</si>
  <si>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</si>
  <si>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</si>
  <si>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</si>
  <si>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</si>
  <si>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</si>
  <si>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</si>
  <si>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</si>
  <si>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</si>
  <si>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</si>
  <si>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</si>
  <si>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</si>
  <si>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</si>
  <si>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</si>
  <si>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</si>
  <si>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</si>
  <si>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</si>
  <si>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</si>
  <si>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</si>
  <si>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</si>
  <si>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</si>
  <si>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</si>
  <si>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</si>
  <si>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</si>
  <si>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</si>
  <si>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</si>
  <si>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</si>
  <si>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</si>
  <si>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</si>
  <si>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</si>
  <si>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</si>
  <si>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</si>
  <si>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</si>
  <si>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</si>
  <si>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</si>
  <si>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</si>
  <si>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</si>
  <si>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</si>
  <si>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</si>
  <si>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</si>
  <si>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</si>
  <si>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</si>
  <si>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</si>
  <si>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</si>
  <si>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</si>
  <si>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</si>
  <si>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</si>
  <si>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</si>
  <si>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</si>
  <si>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</si>
  <si>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</si>
  <si>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</si>
  <si>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</si>
  <si>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</si>
  <si>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</si>
  <si>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</si>
  <si>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</si>
  <si>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</si>
  <si>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</si>
  <si>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</si>
  <si>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</si>
  <si>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</si>
  <si>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</si>
  <si>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</si>
  <si>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</si>
  <si>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</si>
  <si>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</si>
  <si>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</si>
  <si>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</si>
  <si>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</si>
  <si>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</si>
  <si>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</si>
  <si>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</si>
  <si>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</si>
  <si>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</si>
  <si>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</si>
  <si>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</si>
  <si>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</si>
  <si>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</si>
  <si>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</si>
  <si>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</si>
  <si>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</si>
  <si>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</si>
  <si>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</si>
  <si>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</si>
  <si>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</si>
  <si>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</si>
  <si>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</si>
  <si>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</si>
  <si>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</si>
  <si>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</si>
  <si>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</si>
  <si>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</si>
  <si>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</si>
  <si>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</si>
  <si>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</si>
  <si>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</si>
  <si>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</si>
  <si>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</si>
  <si>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</si>
  <si>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</si>
  <si>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</si>
  <si>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</si>
  <si>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</si>
  <si>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</si>
  <si>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</si>
  <si>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</si>
  <si>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</si>
  <si>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</si>
  <si>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</si>
  <si>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</si>
  <si>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</si>
  <si>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</si>
  <si>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</si>
  <si>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</si>
  <si>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</si>
  <si>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</si>
  <si>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</si>
  <si>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</si>
  <si>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</si>
  <si>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</si>
  <si>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</si>
  <si>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</si>
  <si>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</si>
  <si>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</si>
  <si>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</si>
  <si>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</si>
  <si>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</si>
  <si>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</si>
  <si>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</si>
  <si>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</si>
  <si>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</si>
  <si>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</si>
  <si>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</si>
  <si>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</si>
  <si>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</si>
  <si>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</si>
  <si>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</si>
  <si>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</si>
  <si>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</si>
  <si>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</si>
  <si>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</si>
  <si>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</si>
  <si>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</si>
  <si>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</si>
  <si>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</si>
  <si>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</si>
  <si>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</si>
  <si>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</si>
  <si>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</si>
  <si>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</si>
  <si>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</si>
  <si>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</si>
  <si>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</si>
  <si>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</si>
  <si>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</si>
  <si>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</si>
  <si>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</si>
  <si>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</si>
  <si>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</si>
  <si>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</si>
  <si>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</si>
  <si>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</si>
  <si>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</si>
  <si>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</si>
  <si>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</si>
  <si>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</si>
  <si>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</si>
  <si>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</si>
  <si>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</si>
  <si>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</si>
  <si>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</si>
  <si>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</si>
  <si>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</si>
  <si>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</si>
  <si>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</si>
  <si>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</si>
  <si>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</si>
  <si>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</si>
  <si>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</si>
  <si>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</si>
  <si>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</si>
  <si>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</si>
  <si>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</si>
  <si>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</si>
  <si>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</si>
  <si>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</si>
  <si>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</si>
  <si>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</si>
  <si>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</si>
  <si>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</si>
  <si>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</si>
  <si>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</si>
  <si>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</si>
  <si>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</si>
  <si>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</si>
  <si>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</si>
  <si>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</si>
  <si>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</si>
  <si>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</si>
  <si>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</si>
  <si>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</si>
  <si>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</si>
  <si>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</si>
  <si>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</si>
  <si>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</si>
  <si>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</si>
  <si>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</si>
  <si>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</si>
  <si>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</si>
  <si>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</si>
  <si>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</si>
  <si>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</si>
  <si>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</si>
  <si>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</si>
  <si>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</si>
  <si>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</si>
  <si>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</si>
  <si>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</si>
  <si>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</si>
  <si>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</si>
  <si>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</si>
  <si>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</si>
  <si>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</si>
  <si>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</si>
  <si>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</si>
  <si>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</si>
  <si>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</si>
  <si>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</si>
  <si>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</si>
  <si>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</si>
  <si>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</si>
  <si>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</si>
  <si>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</si>
  <si>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</si>
  <si>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</si>
  <si>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</si>
  <si>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</si>
  <si>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</si>
  <si>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</si>
  <si>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</si>
  <si>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</si>
  <si>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</si>
  <si>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</si>
  <si>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</si>
  <si>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</si>
  <si>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</si>
  <si>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</si>
  <si>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</si>
  <si>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</si>
  <si>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</si>
  <si>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</si>
  <si>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</si>
  <si>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</si>
  <si>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</si>
  <si>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</si>
  <si>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</si>
  <si>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</si>
  <si>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</si>
  <si>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</si>
  <si>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</si>
  <si>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</si>
  <si>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</si>
  <si>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</si>
  <si>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</si>
  <si>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</si>
  <si>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</si>
  <si>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</si>
  <si>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</si>
  <si>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</si>
  <si>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</si>
  <si>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</si>
  <si>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</si>
  <si>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</si>
  <si>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</si>
  <si>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</si>
  <si>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</si>
  <si>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</si>
  <si>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</si>
  <si>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</si>
  <si>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</si>
  <si>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</si>
  <si>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</si>
  <si>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</si>
  <si>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</si>
  <si>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</si>
  <si>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</si>
  <si>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</si>
  <si>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</si>
  <si>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</si>
  <si>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</si>
  <si>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</si>
  <si>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</si>
  <si>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</si>
  <si>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</si>
  <si>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</si>
  <si>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</si>
  <si>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</si>
  <si>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</si>
  <si>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</si>
  <si>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</si>
  <si>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</si>
  <si>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</si>
  <si>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</si>
  <si>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</si>
  <si>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</si>
  <si>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</si>
  <si>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</si>
  <si>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</si>
  <si>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</si>
  <si>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</si>
  <si>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</si>
  <si>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</si>
  <si>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</si>
  <si>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</si>
  <si>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</si>
  <si>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</si>
  <si>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</si>
  <si>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</si>
  <si>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</si>
  <si>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</si>
  <si>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</si>
  <si>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</si>
  <si>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</si>
  <si>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</si>
  <si>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</si>
  <si>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</si>
  <si>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</si>
  <si>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</si>
  <si>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</si>
  <si>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</si>
  <si>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</si>
  <si>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</si>
  <si>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</si>
  <si>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</si>
  <si>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</si>
  <si>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</si>
  <si>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</si>
  <si>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</si>
  <si>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</si>
  <si>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</si>
  <si>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</si>
  <si>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</si>
  <si>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</si>
  <si>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</si>
  <si>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</si>
  <si>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</si>
  <si>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</si>
  <si>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</si>
  <si>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</si>
  <si>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</si>
  <si>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</si>
  <si>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</si>
  <si>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</si>
  <si>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</si>
  <si>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</si>
  <si>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</si>
  <si>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</si>
  <si>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</si>
  <si>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</si>
  <si>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</si>
  <si>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</si>
  <si>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</si>
  <si>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</si>
  <si>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</si>
  <si>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</si>
  <si>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</si>
  <si>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</si>
  <si>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</si>
  <si>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</si>
  <si>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</si>
  <si>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</si>
  <si>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</si>
  <si>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</si>
  <si>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</si>
  <si>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</si>
  <si>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</si>
  <si>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</si>
  <si>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</si>
  <si>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</si>
  <si>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</si>
  <si>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</si>
  <si>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</si>
  <si>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</si>
  <si>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</si>
  <si>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</si>
  <si>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</si>
  <si>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</si>
  <si>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</si>
  <si>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</si>
  <si>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</si>
  <si>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</si>
  <si>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</si>
  <si>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</si>
  <si>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</si>
  <si>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</si>
  <si>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</si>
  <si>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</si>
  <si>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</si>
  <si>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</si>
  <si>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</si>
  <si>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</si>
  <si>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</si>
  <si>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</si>
  <si>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</si>
  <si>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</si>
  <si>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</si>
  <si>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</si>
  <si>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</si>
  <si>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</si>
  <si>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</si>
  <si>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</si>
  <si>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</si>
  <si>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</si>
  <si>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</si>
  <si>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</si>
  <si>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</si>
  <si>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</si>
  <si>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</si>
  <si>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</si>
  <si>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</si>
  <si>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</si>
  <si>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</si>
  <si>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</si>
  <si>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</si>
  <si>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</si>
  <si>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</si>
  <si>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</si>
  <si>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</si>
  <si>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</si>
  <si>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</si>
  <si>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</si>
  <si>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</si>
  <si>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</si>
  <si>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</si>
  <si>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</si>
  <si>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</si>
  <si>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</si>
  <si>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</si>
  <si>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</si>
  <si>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</si>
  <si>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</si>
  <si>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</si>
  <si>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</si>
  <si>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</si>
  <si>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</si>
  <si>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</si>
  <si>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</si>
  <si>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</si>
  <si>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</si>
  <si>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</si>
  <si>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</si>
  <si>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</si>
  <si>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</si>
  <si>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</si>
  <si>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</si>
  <si>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</si>
  <si>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</si>
  <si>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</si>
  <si>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</si>
  <si>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</si>
  <si>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</si>
  <si>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</si>
  <si>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</si>
  <si>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</si>
  <si>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</si>
  <si>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</si>
  <si>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</si>
  <si>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</si>
  <si>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</si>
  <si>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</si>
  <si>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</si>
  <si>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</si>
  <si>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</si>
  <si>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</si>
  <si>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</si>
  <si>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</si>
  <si>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</si>
  <si>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</si>
  <si>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</si>
  <si>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</si>
  <si>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</si>
  <si>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</si>
  <si>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</si>
  <si>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</si>
  <si>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</si>
  <si>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</si>
  <si>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</si>
  <si>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</si>
  <si>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</si>
  <si>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</si>
  <si>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</si>
  <si>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</si>
  <si>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</si>
  <si>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</si>
  <si>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</si>
  <si>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</si>
  <si>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</si>
  <si>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</si>
  <si>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</si>
  <si>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</si>
  <si>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</si>
  <si>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</si>
  <si>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</si>
  <si>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</si>
  <si>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</si>
  <si>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</si>
  <si>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</si>
  <si>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</si>
  <si>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</si>
  <si>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</si>
  <si>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</si>
  <si>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</si>
  <si>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</si>
  <si>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</si>
  <si>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</si>
  <si>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</si>
  <si>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</si>
  <si>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</si>
  <si>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</si>
  <si>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</si>
  <si>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</si>
  <si>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</si>
  <si>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</si>
  <si>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</si>
  <si>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</si>
  <si>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</si>
  <si>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</si>
  <si>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</si>
  <si>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</si>
  <si>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</si>
  <si>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</si>
  <si>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</si>
  <si>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</si>
  <si>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</si>
  <si>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</si>
  <si>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</si>
  <si>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</si>
  <si>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</si>
  <si>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</si>
  <si>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</si>
  <si>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</si>
  <si>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</si>
  <si>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</si>
  <si>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</si>
  <si>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</si>
  <si>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</si>
  <si>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</si>
  <si>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</si>
  <si>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</si>
  <si>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</si>
  <si>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</si>
  <si>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</si>
  <si>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</si>
  <si>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</si>
  <si>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</si>
  <si>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</si>
  <si>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</si>
  <si>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</si>
  <si>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</si>
  <si>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</si>
  <si>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</si>
  <si>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</si>
  <si>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</si>
  <si>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</si>
  <si>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</si>
  <si>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</si>
  <si>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</si>
  <si>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</si>
  <si>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</si>
  <si>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</si>
  <si>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</si>
  <si>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</si>
  <si>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</si>
  <si>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</si>
  <si>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</si>
  <si>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</si>
  <si>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</si>
  <si>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</si>
  <si>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</si>
  <si>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</si>
  <si>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</si>
  <si>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</si>
  <si>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</si>
  <si>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</si>
  <si>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</si>
  <si>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</si>
  <si>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</si>
  <si>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</si>
  <si>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</si>
  <si>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</si>
  <si>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</si>
  <si>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</si>
  <si>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</si>
  <si>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</si>
  <si>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</si>
  <si>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</si>
  <si>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</si>
  <si>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</si>
  <si>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</si>
  <si>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</si>
  <si>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</si>
  <si>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</si>
  <si>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</si>
  <si>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</si>
  <si>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</si>
  <si>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</si>
  <si>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</si>
  <si>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</si>
  <si>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</si>
  <si>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</si>
  <si>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</si>
  <si>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</si>
  <si>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</si>
  <si>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</si>
  <si>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</si>
  <si>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</si>
  <si>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</si>
  <si>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</si>
  <si>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</si>
  <si>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</si>
  <si>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</si>
  <si>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</si>
  <si>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</si>
  <si>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</si>
  <si>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</si>
  <si>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</si>
  <si>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</si>
  <si>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</si>
  <si>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</si>
  <si>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</si>
  <si>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</si>
  <si>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</si>
  <si>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</si>
  <si>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</si>
  <si>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</si>
  <si>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</si>
  <si>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</si>
  <si>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</si>
  <si>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</si>
  <si>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</si>
  <si>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</si>
  <si>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</si>
  <si>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</si>
  <si>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</si>
  <si>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</si>
  <si>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</si>
  <si>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</si>
  <si>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</si>
  <si>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</si>
  <si>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</si>
  <si>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</si>
  <si>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</si>
  <si>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</si>
  <si>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</si>
  <si>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</si>
  <si>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</si>
  <si>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</si>
  <si>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</si>
  <si>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</si>
  <si>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</si>
  <si>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</si>
  <si>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</si>
  <si>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</si>
  <si>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</si>
  <si>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</si>
  <si>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</si>
  <si>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</si>
  <si>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</si>
  <si>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</si>
  <si>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</si>
  <si>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</si>
  <si>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</si>
  <si>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</si>
  <si>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</si>
  <si>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</si>
  <si>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</si>
  <si>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</si>
  <si>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</si>
  <si>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</si>
  <si>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</si>
  <si>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</si>
  <si>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</si>
  <si>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</si>
  <si>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</si>
  <si>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</si>
  <si>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</si>
  <si>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</si>
  <si>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</si>
  <si>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</si>
  <si>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</si>
  <si>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</si>
  <si>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</si>
  <si>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</si>
  <si>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</si>
  <si>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</si>
  <si>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</si>
  <si>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</si>
  <si>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</si>
  <si>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</si>
  <si>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</si>
  <si>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</si>
  <si>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</si>
  <si>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</si>
  <si>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</si>
  <si>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</si>
  <si>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</si>
  <si>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</si>
  <si>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</si>
  <si>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</si>
  <si>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</si>
  <si>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</si>
  <si>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</si>
  <si>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</si>
  <si>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</si>
  <si>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</si>
  <si>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</si>
  <si>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</si>
  <si>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</si>
  <si>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</si>
  <si>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</si>
  <si>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</si>
  <si>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</si>
  <si>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</si>
  <si>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</si>
  <si>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</si>
  <si>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</si>
  <si>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</si>
  <si>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</si>
  <si>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</si>
  <si>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</si>
  <si>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</si>
  <si>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</si>
  <si>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</si>
  <si>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</si>
  <si>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</si>
  <si>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</si>
  <si>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</si>
  <si>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</si>
  <si>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</si>
  <si>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</si>
  <si>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</si>
  <si>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</si>
  <si>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</si>
  <si>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</si>
  <si>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</si>
  <si>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</si>
  <si>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</si>
  <si>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</si>
  <si>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</si>
  <si>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</si>
  <si>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</si>
  <si>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</si>
  <si>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</si>
  <si>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</si>
  <si>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</si>
  <si>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</si>
  <si>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</si>
  <si>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</si>
  <si>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</si>
  <si>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</si>
  <si>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</si>
  <si>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</si>
  <si>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</si>
  <si>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</si>
  <si>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</si>
  <si>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</si>
  <si>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</si>
  <si>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</si>
  <si>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</si>
  <si>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</si>
  <si>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</si>
  <si>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</si>
  <si>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</si>
  <si>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</si>
  <si>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</si>
  <si>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</si>
  <si>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</si>
  <si>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</si>
  <si>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</si>
  <si>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</si>
  <si>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</si>
  <si>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</si>
  <si>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</si>
  <si>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</si>
  <si>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</si>
  <si>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</si>
  <si>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</si>
  <si>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</si>
  <si>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</si>
  <si>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</si>
  <si>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</si>
  <si>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</si>
  <si>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</si>
  <si>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</si>
  <si>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</si>
  <si>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</si>
  <si>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</si>
  <si>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</si>
  <si>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</si>
  <si>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</si>
  <si>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</si>
  <si>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</si>
  <si>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</si>
  <si>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</si>
  <si>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</si>
  <si>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</si>
  <si>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</si>
  <si>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</si>
  <si>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</si>
  <si>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</si>
  <si>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</si>
  <si>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</si>
  <si>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</si>
  <si>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</si>
  <si>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</si>
  <si>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</si>
  <si>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</si>
  <si>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</si>
  <si>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</si>
  <si>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</si>
  <si>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</si>
  <si>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</si>
  <si>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</si>
  <si>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</si>
  <si>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</si>
  <si>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</si>
  <si>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</si>
  <si>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</si>
  <si>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</si>
  <si>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</si>
  <si>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</si>
  <si>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</si>
  <si>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</si>
  <si>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</si>
  <si>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</si>
  <si>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</si>
  <si>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</si>
  <si>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</si>
  <si>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</si>
  <si>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</si>
  <si>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</si>
  <si>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</si>
  <si>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</si>
  <si>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</si>
  <si>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</si>
  <si>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</si>
  <si>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</si>
  <si>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</si>
  <si>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</si>
  <si>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</si>
  <si>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</si>
  <si>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</si>
  <si>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</si>
  <si>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</si>
  <si>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</si>
  <si>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</si>
  <si>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</si>
  <si>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</si>
  <si>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</si>
  <si>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</si>
  <si>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</si>
  <si>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</si>
  <si>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</si>
  <si>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</si>
  <si>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</si>
  <si>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</si>
  <si>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</si>
  <si>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</si>
  <si>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</si>
  <si>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</si>
  <si>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</si>
  <si>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</si>
  <si>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</si>
  <si>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</si>
  <si>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</si>
  <si>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</si>
  <si>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</si>
  <si>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</si>
  <si>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</si>
  <si>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</si>
  <si>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</si>
  <si>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</si>
  <si>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</si>
  <si>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</si>
  <si>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</si>
  <si>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</si>
  <si>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</si>
  <si>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</si>
  <si>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</si>
  <si>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</si>
  <si>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</si>
  <si>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</si>
  <si>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</si>
  <si>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</si>
  <si>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</si>
  <si>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</si>
  <si>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</si>
  <si>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</si>
  <si>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</si>
  <si>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</si>
  <si>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</si>
  <si>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</si>
  <si>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</si>
  <si>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</si>
  <si>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</si>
  <si>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</si>
  <si>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</si>
  <si>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</si>
  <si>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</si>
  <si>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</si>
  <si>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</si>
  <si>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</si>
  <si>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</si>
  <si>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</si>
  <si>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</si>
  <si>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</si>
  <si>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</si>
  <si>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</si>
  <si>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</si>
  <si>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</si>
  <si>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</si>
  <si>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</si>
  <si>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</si>
  <si>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</si>
  <si>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</si>
  <si>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</si>
  <si>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</si>
  <si>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</si>
  <si>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</si>
  <si>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</si>
  <si>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</si>
  <si>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</si>
  <si>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</si>
  <si>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</si>
  <si>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</si>
  <si>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</si>
  <si>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</si>
  <si>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</si>
  <si>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</si>
  <si>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</si>
  <si>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</si>
  <si>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</si>
  <si>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</si>
  <si>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</si>
  <si>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</si>
  <si>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</si>
  <si>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</si>
  <si>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</si>
  <si>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</si>
  <si>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</si>
  <si>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</si>
  <si>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</si>
  <si>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</si>
  <si>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</si>
  <si>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</si>
  <si>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</si>
  <si>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</si>
  <si>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</si>
  <si>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</si>
  <si>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</si>
  <si>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</si>
  <si>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</si>
  <si>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</si>
  <si>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</si>
  <si>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</si>
  <si>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</si>
  <si>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</si>
  <si>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</si>
  <si>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</si>
  <si>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</si>
  <si>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</si>
  <si>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</si>
  <si>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</si>
  <si>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</si>
  <si>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</si>
  <si>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</si>
  <si>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</si>
  <si>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</si>
  <si>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</si>
  <si>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</si>
  <si>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</si>
  <si>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</si>
  <si>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</si>
  <si>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</si>
  <si>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</si>
  <si>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</si>
  <si>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</si>
  <si>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</si>
  <si>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</si>
  <si>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</si>
  <si>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</si>
  <si>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</si>
  <si>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</si>
  <si>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</si>
  <si>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</si>
  <si>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</si>
  <si>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</si>
  <si>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</si>
  <si>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</si>
  <si>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</si>
  <si>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</si>
  <si>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</si>
  <si>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</si>
  <si>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</si>
  <si>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</si>
  <si>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</si>
  <si>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</si>
  <si>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</si>
  <si>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</si>
  <si>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</si>
  <si>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</si>
  <si>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</si>
  <si>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</si>
  <si>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</si>
  <si>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</si>
  <si>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</si>
  <si>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</si>
  <si>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</si>
  <si>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</si>
  <si>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</si>
  <si>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</si>
  <si>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</si>
  <si>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</si>
  <si>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</si>
  <si>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</si>
  <si>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</si>
  <si>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</si>
  <si>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</si>
  <si>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</si>
  <si>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</si>
  <si>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</si>
  <si>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</si>
  <si>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</si>
  <si>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</si>
  <si>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</si>
  <si>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</si>
  <si>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</si>
  <si>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</si>
  <si>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</si>
  <si>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</si>
  <si>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</si>
  <si>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</si>
  <si>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</si>
  <si>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</si>
  <si>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</si>
  <si>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</si>
  <si>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</si>
  <si>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</si>
  <si>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</si>
  <si>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</si>
  <si>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</si>
  <si>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</si>
  <si>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</si>
  <si>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</si>
  <si>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</si>
  <si>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</si>
  <si>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</si>
  <si>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</si>
  <si>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</si>
  <si>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</si>
  <si>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</si>
  <si>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</si>
  <si>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</si>
  <si>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</si>
  <si>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</si>
  <si>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</si>
  <si>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</si>
  <si>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</si>
  <si>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</si>
  <si>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</si>
  <si>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</si>
  <si>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</si>
  <si>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</si>
  <si>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</si>
  <si>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</si>
  <si>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</si>
  <si>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</si>
  <si>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</si>
  <si>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</si>
  <si>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</si>
  <si>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</si>
  <si>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</si>
  <si>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</si>
  <si>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</si>
  <si>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</si>
  <si>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</si>
  <si>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</si>
  <si>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</si>
  <si>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</si>
  <si>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</si>
  <si>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</si>
  <si>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</si>
  <si>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</si>
  <si>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</si>
  <si>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</si>
  <si>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</si>
  <si>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</si>
  <si>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</si>
  <si>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</si>
  <si>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</si>
  <si>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</si>
  <si>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</si>
  <si>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</si>
  <si>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</si>
  <si>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</si>
  <si>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</si>
  <si>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</si>
  <si>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</si>
  <si>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</si>
  <si>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</si>
  <si>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</si>
  <si>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</si>
  <si>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</si>
  <si>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</si>
  <si>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</si>
  <si>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</si>
  <si>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</si>
  <si>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</si>
  <si>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</si>
  <si>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</si>
  <si>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</si>
  <si>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</si>
  <si>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</si>
  <si>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</si>
  <si>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</si>
  <si>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</si>
  <si>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</si>
  <si>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</si>
  <si>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</si>
  <si>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</si>
  <si>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</si>
  <si>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</si>
  <si>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</si>
  <si>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</si>
  <si>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</si>
  <si>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</si>
  <si>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</si>
  <si>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</si>
  <si>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</si>
  <si>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</si>
  <si>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</si>
  <si>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</si>
  <si>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</si>
  <si>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</si>
  <si>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</si>
  <si>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</si>
  <si>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</si>
  <si>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</si>
  <si>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</si>
  <si>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</si>
  <si>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</si>
  <si>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</si>
  <si>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</si>
  <si>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</si>
  <si>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</si>
  <si>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</si>
  <si>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</si>
  <si>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</si>
  <si>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</si>
  <si>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</si>
  <si>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</si>
  <si>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</si>
  <si>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</si>
  <si>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</si>
  <si>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</si>
  <si>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</si>
  <si>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</si>
  <si>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</si>
  <si>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</si>
  <si>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</si>
  <si>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</si>
  <si>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</si>
  <si>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</si>
  <si>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</si>
  <si>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</si>
  <si>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</si>
  <si>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</si>
  <si>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</si>
  <si>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</si>
  <si>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</si>
  <si>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</si>
  <si>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</si>
  <si>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</si>
  <si>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</si>
  <si>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</si>
  <si>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</si>
  <si>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</si>
  <si>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</si>
  <si>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</si>
  <si>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</si>
  <si>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</si>
  <si>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</si>
  <si>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</si>
  <si>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</si>
  <si>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</si>
  <si>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</si>
  <si>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</si>
  <si>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</si>
  <si>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</si>
  <si>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</si>
  <si>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</si>
  <si>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</si>
  <si>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</si>
  <si>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</si>
  <si>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</si>
  <si>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</si>
  <si>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</si>
  <si>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</si>
  <si>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</si>
  <si>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</si>
  <si>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</si>
  <si>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</si>
  <si>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</si>
  <si>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</si>
  <si>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</si>
  <si>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</si>
  <si>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</si>
  <si>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</si>
  <si>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</si>
  <si>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</si>
  <si>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</si>
  <si>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</si>
  <si>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</si>
  <si>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</si>
  <si>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</si>
  <si>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</si>
  <si>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</si>
  <si>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</si>
  <si>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</si>
  <si>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</si>
  <si>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</si>
  <si>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</si>
  <si>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</si>
  <si>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</si>
  <si>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</si>
  <si>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</si>
  <si>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</si>
  <si>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</si>
  <si>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</si>
  <si>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</si>
  <si>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</si>
  <si>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</si>
  <si>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</si>
  <si>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</si>
  <si>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</si>
  <si>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</si>
  <si>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</si>
  <si>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</si>
  <si>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</si>
  <si>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</si>
  <si>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</si>
  <si>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</si>
  <si>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</si>
  <si>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</si>
  <si>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</si>
  <si>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</si>
  <si>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</si>
  <si>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</si>
  <si>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</si>
  <si>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</si>
  <si>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</si>
  <si>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</si>
  <si>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</si>
  <si>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</si>
  <si>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</si>
  <si>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</si>
  <si>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</si>
  <si>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</si>
  <si>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</si>
  <si>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</si>
  <si>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</si>
  <si>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</si>
  <si>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</si>
  <si>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</si>
  <si>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</si>
  <si>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</si>
  <si>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</si>
  <si>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</si>
  <si>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</si>
  <si>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</si>
  <si>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</si>
  <si>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</si>
  <si>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</si>
  <si>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</si>
  <si>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</si>
  <si>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</si>
  <si>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</si>
  <si>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</si>
  <si>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</si>
  <si>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</si>
  <si>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</si>
  <si>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</si>
  <si>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</si>
  <si>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</si>
  <si>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</si>
  <si>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</si>
  <si>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</si>
  <si>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</si>
  <si>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</si>
  <si>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</si>
  <si>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</si>
  <si>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</si>
  <si>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</si>
  <si>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</si>
  <si>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</si>
  <si>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</si>
  <si>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</si>
  <si>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</si>
  <si>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</si>
  <si>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</si>
  <si>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</si>
  <si>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</si>
  <si>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</si>
  <si>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</si>
  <si>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</si>
  <si>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</si>
  <si>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</si>
  <si>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</si>
  <si>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</si>
  <si>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</si>
  <si>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</si>
  <si>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</si>
  <si>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</si>
  <si>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</si>
  <si>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</si>
  <si>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</si>
  <si>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</si>
  <si>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</si>
  <si>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</si>
  <si>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</si>
  <si>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</si>
  <si>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</si>
  <si>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</si>
  <si>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</si>
  <si>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</si>
  <si>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</si>
  <si>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</si>
  <si>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</si>
  <si>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</si>
  <si>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</si>
  <si>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</si>
  <si>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</si>
  <si>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</si>
  <si>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</si>
  <si>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</si>
  <si>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</si>
  <si>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</si>
  <si>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</si>
  <si>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</si>
  <si>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</si>
  <si>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</si>
  <si>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</si>
  <si>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</si>
  <si>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</si>
  <si>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</si>
  <si>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</si>
  <si>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</si>
  <si>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</si>
  <si>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</si>
  <si>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</si>
  <si>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</si>
  <si>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</si>
  <si>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</si>
  <si>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</si>
  <si>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</si>
  <si>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</si>
  <si>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</si>
  <si>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</si>
  <si>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</si>
  <si>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</si>
  <si>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</si>
  <si>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</si>
  <si>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</si>
  <si>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</si>
  <si>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</si>
  <si>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</si>
  <si>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</si>
  <si>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</si>
  <si>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</si>
  <si>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</si>
  <si>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</si>
  <si>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</si>
  <si>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</si>
  <si>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</si>
  <si>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</si>
  <si>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</si>
  <si>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</si>
  <si>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</si>
  <si>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</si>
  <si>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</si>
  <si>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</si>
  <si>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</si>
  <si>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</si>
  <si>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</si>
  <si>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</si>
  <si>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</si>
  <si>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</si>
  <si>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</si>
  <si>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</si>
  <si>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</si>
  <si>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</si>
  <si>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</si>
  <si>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</si>
  <si>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</si>
  <si>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</si>
  <si>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</si>
  <si>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</si>
  <si>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</si>
  <si>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</si>
  <si>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</si>
  <si>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</si>
  <si>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</si>
  <si>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</si>
  <si>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</si>
  <si>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</si>
  <si>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</si>
  <si>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</si>
  <si>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</si>
  <si>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</si>
  <si>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</si>
  <si>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</si>
  <si>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</si>
  <si>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</si>
  <si>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</si>
  <si>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</si>
  <si>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</si>
  <si>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</si>
  <si>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</si>
  <si>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</si>
  <si>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</si>
  <si>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</si>
  <si>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</si>
  <si>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</si>
  <si>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</si>
  <si>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</si>
  <si>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</si>
  <si>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</si>
  <si>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</si>
  <si>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</si>
  <si>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</si>
  <si>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</si>
  <si>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</si>
  <si>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</si>
  <si>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</si>
  <si>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</si>
  <si>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</si>
  <si>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</si>
  <si>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</si>
  <si>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</si>
  <si>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</si>
  <si>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</si>
  <si>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</si>
  <si>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</si>
  <si>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</si>
  <si>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</si>
  <si>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</si>
  <si>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</si>
  <si>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</si>
  <si>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</si>
  <si>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</si>
  <si>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</si>
  <si>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</si>
  <si>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</si>
  <si>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</si>
  <si>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</si>
  <si>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</si>
  <si>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</si>
  <si>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</si>
  <si>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</si>
  <si>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</si>
  <si>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</si>
  <si>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</si>
  <si>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</si>
  <si>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</si>
  <si>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</si>
  <si>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</si>
  <si>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</si>
  <si>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</si>
  <si>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</si>
  <si>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</si>
  <si>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</si>
  <si>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</si>
  <si>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</si>
  <si>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</si>
  <si>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</si>
  <si>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</si>
  <si>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</si>
  <si>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</si>
  <si>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</si>
  <si>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</si>
  <si>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</si>
  <si>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</si>
  <si>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</si>
  <si>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</si>
  <si>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</si>
  <si>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</si>
  <si>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</si>
  <si>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</si>
  <si>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</si>
  <si>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</si>
  <si>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</si>
  <si>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</si>
  <si>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</si>
  <si>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</si>
  <si>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</si>
  <si>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</si>
  <si>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</si>
  <si>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</si>
  <si>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</si>
  <si>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</si>
  <si>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</si>
  <si>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</si>
  <si>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</si>
  <si>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</si>
  <si>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</si>
  <si>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</si>
  <si>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</si>
  <si>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</si>
  <si>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</si>
  <si>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</si>
  <si>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</si>
  <si>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</si>
  <si>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</si>
  <si>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</si>
  <si>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</si>
  <si>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</si>
  <si>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</si>
  <si>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</si>
  <si>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</si>
  <si>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</si>
  <si>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</si>
  <si>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</si>
  <si>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</si>
  <si>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</si>
  <si>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</si>
  <si>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</si>
  <si>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</si>
  <si>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</si>
  <si>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</si>
  <si>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</si>
  <si>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</si>
  <si>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</si>
  <si>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</si>
  <si>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</si>
  <si>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</si>
  <si>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</si>
  <si>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</si>
  <si>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</si>
  <si>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</si>
  <si>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</si>
  <si>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</si>
  <si>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</si>
  <si>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</si>
  <si>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</si>
  <si>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</si>
  <si>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</si>
  <si>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</si>
  <si>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</si>
  <si>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</si>
  <si>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</si>
  <si>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</si>
  <si>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</si>
  <si>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</si>
  <si>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</si>
  <si>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</si>
  <si>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</si>
  <si>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</si>
  <si>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</si>
  <si>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</si>
  <si>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</si>
  <si>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</si>
  <si>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</si>
  <si>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</si>
  <si>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</si>
  <si>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</si>
  <si>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</si>
  <si>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</si>
  <si>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</si>
  <si>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</si>
  <si>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</si>
  <si>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</si>
  <si>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</si>
  <si>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</si>
  <si>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</si>
  <si>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</si>
  <si>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</si>
  <si>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</si>
  <si>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</si>
  <si>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</si>
  <si>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</si>
  <si>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</si>
  <si>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</si>
  <si>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</si>
  <si>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</si>
  <si>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</si>
  <si>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</si>
  <si>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</si>
  <si>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</si>
  <si>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</si>
  <si>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</si>
  <si>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</si>
  <si>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</si>
  <si>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</si>
  <si>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</si>
  <si>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</si>
  <si>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</si>
  <si>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</si>
  <si>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</si>
  <si>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</si>
  <si>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</si>
  <si>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</si>
  <si>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</si>
  <si>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</si>
  <si>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</si>
  <si>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</si>
  <si>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</si>
  <si>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</si>
  <si>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</si>
  <si>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</si>
  <si>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</si>
  <si>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</si>
  <si>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</si>
  <si>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</si>
  <si>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</si>
  <si>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</si>
  <si>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</si>
  <si>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</si>
  <si>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</si>
  <si>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</si>
  <si>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</si>
  <si>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</si>
  <si>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</si>
  <si>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</si>
  <si>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</si>
  <si>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</si>
  <si>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</si>
  <si>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</si>
  <si>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</si>
  <si>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</si>
  <si>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</si>
  <si>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</si>
  <si>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</si>
  <si>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</si>
  <si>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</si>
  <si>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</si>
  <si>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</si>
  <si>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</si>
  <si>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</si>
  <si>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</si>
  <si>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</si>
  <si>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</si>
  <si>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</si>
  <si>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</si>
  <si>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</si>
  <si>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</si>
  <si>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</si>
  <si>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</si>
  <si>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</si>
  <si>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</si>
  <si>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</si>
  <si>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</si>
  <si>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</si>
  <si>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</si>
  <si>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</si>
  <si>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</si>
  <si>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</si>
  <si>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</si>
  <si>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</si>
  <si>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</si>
  <si>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</si>
  <si>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</si>
  <si>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</si>
  <si>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</si>
  <si>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</si>
  <si>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</si>
  <si>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</si>
  <si>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</si>
  <si>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</si>
  <si>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</si>
  <si>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</si>
  <si>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</si>
  <si>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</si>
  <si>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</si>
  <si>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</si>
  <si>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</si>
  <si>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</si>
  <si>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</si>
  <si>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</si>
  <si>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</si>
  <si>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</si>
  <si>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</si>
  <si>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</si>
  <si>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</si>
  <si>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</si>
  <si>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</si>
  <si>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</si>
  <si>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</si>
  <si>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</si>
  <si>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</si>
  <si>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</si>
  <si>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</si>
  <si>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</si>
  <si>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</si>
  <si>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</si>
  <si>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</si>
  <si>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</si>
  <si>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</si>
  <si>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</si>
  <si>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</si>
  <si>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</si>
  <si>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</si>
  <si>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</si>
  <si>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</si>
  <si>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</si>
  <si>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</si>
  <si>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</si>
  <si>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</si>
  <si>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</si>
  <si>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</si>
  <si>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</si>
  <si>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</si>
  <si>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</si>
  <si>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</si>
  <si>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</si>
  <si>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</si>
  <si>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</si>
  <si>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</si>
  <si>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</si>
  <si>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</si>
  <si>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</si>
  <si>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</si>
  <si>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</si>
  <si>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</si>
  <si>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</si>
  <si>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</si>
  <si>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</si>
  <si>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</si>
  <si>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</si>
  <si>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</si>
  <si>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</si>
  <si>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</si>
  <si>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</si>
  <si>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</si>
  <si>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</si>
  <si>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</si>
  <si>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</si>
  <si>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</si>
  <si>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</si>
  <si>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</si>
  <si>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</si>
  <si>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</si>
  <si>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</si>
  <si>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</si>
  <si>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</si>
  <si>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</si>
  <si>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</si>
  <si>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</si>
  <si>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</si>
  <si>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</si>
  <si>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</si>
  <si>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</si>
  <si>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</si>
  <si>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</si>
  <si>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</si>
  <si>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</si>
  <si>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</si>
  <si>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</si>
  <si>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</si>
  <si>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</si>
  <si>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</si>
  <si>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</si>
  <si>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</si>
  <si>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</si>
  <si>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</si>
  <si>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</si>
  <si>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</si>
  <si>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</si>
  <si>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</si>
  <si>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</si>
  <si>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</si>
  <si>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</si>
  <si>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</si>
  <si>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</si>
  <si>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</si>
  <si>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</si>
  <si>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</si>
  <si>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</si>
  <si>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</si>
  <si>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</si>
  <si>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</si>
  <si>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</si>
  <si>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</si>
  <si>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</si>
  <si>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</si>
  <si>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</si>
  <si>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</si>
  <si>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</si>
  <si>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</si>
  <si>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</si>
  <si>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</si>
  <si>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</si>
  <si>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</si>
  <si>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</si>
  <si>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</si>
  <si>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</si>
  <si>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</si>
  <si>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</si>
  <si>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</si>
  <si>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</si>
  <si>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</si>
  <si>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</si>
  <si>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</si>
  <si>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</si>
  <si>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</si>
  <si>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</si>
  <si>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</si>
  <si>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</si>
  <si>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</si>
  <si>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</si>
  <si>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</si>
  <si>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</si>
  <si>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</si>
  <si>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</si>
  <si>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</si>
  <si>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</si>
  <si>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</si>
  <si>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</si>
  <si>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</si>
  <si>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</si>
  <si>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</si>
  <si>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</si>
  <si>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</si>
  <si>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</si>
  <si>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</si>
  <si>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</si>
  <si>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</si>
  <si>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</si>
  <si>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</si>
  <si>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</si>
  <si>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</si>
  <si>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</si>
  <si>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</si>
  <si>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</si>
  <si>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</si>
  <si>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</si>
  <si>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</si>
  <si>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</si>
  <si>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</si>
  <si>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</si>
  <si>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</si>
  <si>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</si>
  <si>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</si>
  <si>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</si>
  <si>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</si>
  <si>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</si>
  <si>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</si>
  <si>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</si>
  <si>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</si>
  <si>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</si>
  <si>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</si>
  <si>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</si>
  <si>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</si>
  <si>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</si>
  <si>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</si>
  <si>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</si>
  <si>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</si>
  <si>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</si>
  <si>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</si>
  <si>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</si>
  <si>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</si>
  <si>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</si>
  <si>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</si>
  <si>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</si>
  <si>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</si>
  <si>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</si>
  <si>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</si>
  <si>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</si>
  <si>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</si>
  <si>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</si>
  <si>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</si>
  <si>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</si>
  <si>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</si>
  <si>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</si>
  <si>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</si>
  <si>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</si>
  <si>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</si>
  <si>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</si>
  <si>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</si>
  <si>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</si>
  <si>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</si>
  <si>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</si>
  <si>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</si>
  <si>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</si>
  <si>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</si>
  <si>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</si>
  <si>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</si>
  <si>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</si>
  <si>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</si>
  <si>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</si>
  <si>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</si>
  <si>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</si>
  <si>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</si>
  <si>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</si>
  <si>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</si>
  <si>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</si>
  <si>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</si>
  <si>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</si>
  <si>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</si>
  <si>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</si>
  <si>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</si>
  <si>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</si>
  <si>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</si>
  <si>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</si>
  <si>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</si>
  <si>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</si>
  <si>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</si>
  <si>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</si>
  <si>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</si>
  <si>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</si>
  <si>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</si>
  <si>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</si>
  <si>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</si>
  <si>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</si>
  <si>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</si>
  <si>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</si>
  <si>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</si>
  <si>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</si>
  <si>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</si>
  <si>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</si>
  <si>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</si>
  <si>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</si>
  <si>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</si>
  <si>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</si>
  <si>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</si>
  <si>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</si>
  <si>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</si>
  <si>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</si>
  <si>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</si>
  <si>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</si>
  <si>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</si>
  <si>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</si>
  <si>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</si>
  <si>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</si>
  <si>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</si>
  <si>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</si>
  <si>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</si>
  <si>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</si>
  <si>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</si>
  <si>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</si>
  <si>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</si>
  <si>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</si>
  <si>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</si>
  <si>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</si>
  <si>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</si>
  <si>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</si>
  <si>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</si>
  <si>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</si>
  <si>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</si>
  <si>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</si>
  <si>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</si>
  <si>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</si>
  <si>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</si>
  <si>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</si>
  <si>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</si>
  <si>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</si>
  <si>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</si>
  <si>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</si>
  <si>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</si>
  <si>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</si>
  <si>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</si>
  <si>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</si>
  <si>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</si>
  <si>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</si>
  <si>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</si>
  <si>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</si>
  <si>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</si>
  <si>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</si>
  <si>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</si>
  <si>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</si>
  <si>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</si>
  <si>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</si>
  <si>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</si>
  <si>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</si>
  <si>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</si>
  <si>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</si>
  <si>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</si>
  <si>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</si>
  <si>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</si>
  <si>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</si>
  <si>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</si>
  <si>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</si>
  <si>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</si>
  <si>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</si>
  <si>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</si>
  <si>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</si>
  <si>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</si>
  <si>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</si>
  <si>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</si>
  <si>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</si>
  <si>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</si>
  <si>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</si>
  <si>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</si>
  <si>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</si>
  <si>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</si>
  <si>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</si>
  <si>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</si>
  <si>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</si>
  <si>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</si>
  <si>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</si>
  <si>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</si>
  <si>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</si>
  <si>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</si>
  <si>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</si>
  <si>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</si>
  <si>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</si>
  <si>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</si>
  <si>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</si>
  <si>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</si>
  <si>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</si>
  <si>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</si>
  <si>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</si>
  <si>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</si>
  <si>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</si>
  <si>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</si>
  <si>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</si>
  <si>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</si>
  <si>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</si>
  <si>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</si>
  <si>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</si>
  <si>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</si>
  <si>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</si>
  <si>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</si>
  <si>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</si>
  <si>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</si>
  <si>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</si>
  <si>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</si>
  <si>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</si>
  <si>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</si>
  <si>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</si>
  <si>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</si>
  <si>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</si>
  <si>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</si>
  <si>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</si>
  <si>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</si>
  <si>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</si>
  <si>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</si>
  <si>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</si>
  <si>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</si>
  <si>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</si>
  <si>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</si>
  <si>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</si>
  <si>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</si>
  <si>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</si>
  <si>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</si>
  <si>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</si>
  <si>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</si>
  <si>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</si>
  <si>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</si>
  <si>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</si>
  <si>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</si>
  <si>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</si>
  <si>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</si>
  <si>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</si>
  <si>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</si>
  <si>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</si>
  <si>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</si>
  <si>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</si>
  <si>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</si>
  <si>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</si>
  <si>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</si>
  <si>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</si>
  <si>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</si>
  <si>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</si>
  <si>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</si>
  <si>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</si>
  <si>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</si>
  <si>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</si>
  <si>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</si>
  <si>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</si>
  <si>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</si>
  <si>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</si>
  <si>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</si>
  <si>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</si>
  <si>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</si>
  <si>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</si>
  <si>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</si>
  <si>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</si>
  <si>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</si>
  <si>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</si>
  <si>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</si>
  <si>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</si>
  <si>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</si>
  <si>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</si>
  <si>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</si>
  <si>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</si>
  <si>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</si>
  <si>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</si>
  <si>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</si>
  <si>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</si>
  <si>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</si>
  <si>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</si>
  <si>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</si>
  <si>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</si>
  <si>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</si>
  <si>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</si>
  <si>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</si>
  <si>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</si>
  <si>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</si>
  <si>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</si>
  <si>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</si>
  <si>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</si>
  <si>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</si>
  <si>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</si>
  <si>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</si>
  <si>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</si>
  <si>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</si>
  <si>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</si>
  <si>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</si>
  <si>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</si>
  <si>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</si>
  <si>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</si>
  <si>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</si>
  <si>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</si>
  <si>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</si>
  <si>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</si>
  <si>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</si>
  <si>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</si>
  <si>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</si>
  <si>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</si>
  <si>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</si>
  <si>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</si>
  <si>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</si>
  <si>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</si>
  <si>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</si>
  <si>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</si>
  <si>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</si>
  <si>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</si>
  <si>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</si>
  <si>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</si>
  <si>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</si>
  <si>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</si>
  <si>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</si>
  <si>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</si>
  <si>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</si>
  <si>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</si>
  <si>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</si>
  <si>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</si>
  <si>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</si>
  <si>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</si>
  <si>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</si>
  <si>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</si>
  <si>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</si>
  <si>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</si>
  <si>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</si>
  <si>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</si>
  <si>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</si>
  <si>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</si>
  <si>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</si>
  <si>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</si>
  <si>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</si>
  <si>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</si>
  <si>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</si>
  <si>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</si>
  <si>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</si>
  <si>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</si>
  <si>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</si>
  <si>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</si>
  <si>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</si>
  <si>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</si>
  <si>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</si>
  <si>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</si>
  <si>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</si>
  <si>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</si>
  <si>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</si>
  <si>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</si>
  <si>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</si>
  <si>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</si>
  <si>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</si>
  <si>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</si>
  <si>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</si>
  <si>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</si>
  <si>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</si>
  <si>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</si>
  <si>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</si>
  <si>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</si>
  <si>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</si>
  <si>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</si>
  <si>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</si>
  <si>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</si>
  <si>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</si>
  <si>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</si>
  <si>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</si>
  <si>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</si>
  <si>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</si>
  <si>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</si>
  <si>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</si>
  <si>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</si>
  <si>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</si>
  <si>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</si>
  <si>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</si>
  <si>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</si>
  <si>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</si>
  <si>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</si>
  <si>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</si>
  <si>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</si>
  <si>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</si>
  <si>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</si>
  <si>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</si>
  <si>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</si>
  <si>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</si>
  <si>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</si>
  <si>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</si>
  <si>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</si>
  <si>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</si>
  <si>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</si>
  <si>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</si>
  <si>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</si>
  <si>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</si>
  <si>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</si>
  <si>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</si>
  <si>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</si>
  <si>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</si>
  <si>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</si>
  <si>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</si>
  <si>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</si>
  <si>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</si>
  <si>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</si>
  <si>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</si>
  <si>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</si>
  <si>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</si>
  <si>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</si>
  <si>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</si>
  <si>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</si>
  <si>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</si>
  <si>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</si>
  <si>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</si>
  <si>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</si>
  <si>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</si>
  <si>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</si>
  <si>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</si>
  <si>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</si>
  <si>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</si>
  <si>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</si>
  <si>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</si>
  <si>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</si>
  <si>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</si>
  <si>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</si>
  <si>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</si>
  <si>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</si>
  <si>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</si>
  <si>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</si>
  <si>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</si>
  <si>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</si>
  <si>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</si>
  <si>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</si>
  <si>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</si>
  <si>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</si>
  <si>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</si>
  <si>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</si>
  <si>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</si>
  <si>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</si>
  <si>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</si>
  <si>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</si>
  <si>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</si>
  <si>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</si>
  <si>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</si>
  <si>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</si>
  <si>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</si>
  <si>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</si>
  <si>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</si>
  <si>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</si>
  <si>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</si>
  <si>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</si>
  <si>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</si>
  <si>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</si>
  <si>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</si>
  <si>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</si>
  <si>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</si>
  <si>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</si>
  <si>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</si>
  <si>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</si>
  <si>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</si>
  <si>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</si>
  <si>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</si>
  <si>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</si>
  <si>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</si>
  <si>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</si>
  <si>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</si>
  <si>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</si>
  <si>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</si>
  <si>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</si>
  <si>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</si>
  <si>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</si>
  <si>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</si>
  <si>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</si>
  <si>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</si>
  <si>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</si>
  <si>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</si>
  <si>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</si>
  <si>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</si>
  <si>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</si>
  <si>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</si>
  <si>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</si>
  <si>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</si>
  <si>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</si>
  <si>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</si>
  <si>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</si>
  <si>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</si>
  <si>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</si>
  <si>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</si>
  <si>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</si>
  <si>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</si>
  <si>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</si>
  <si>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</si>
  <si>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</si>
  <si>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</si>
  <si>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</si>
  <si>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</si>
  <si>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</si>
  <si>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</si>
  <si>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</si>
  <si>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</si>
  <si>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</si>
  <si>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</si>
  <si>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</si>
  <si>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</si>
  <si>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</si>
  <si>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</si>
  <si>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</si>
  <si>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</si>
  <si>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</si>
  <si>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</si>
  <si>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</si>
  <si>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</si>
  <si>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</si>
  <si>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</si>
  <si>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</si>
  <si>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</si>
  <si>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</si>
  <si>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</si>
  <si>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</si>
  <si>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</si>
  <si>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</si>
  <si>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</si>
  <si>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</si>
  <si>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</si>
  <si>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</si>
  <si>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</si>
  <si>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</si>
  <si>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</si>
  <si>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</si>
  <si>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</si>
  <si>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</si>
  <si>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</si>
  <si>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</si>
  <si>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</si>
  <si>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</si>
  <si>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</si>
  <si>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</si>
  <si>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</si>
  <si>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</si>
  <si>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</si>
  <si>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</si>
  <si>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</si>
  <si>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</si>
  <si>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</si>
  <si>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</si>
  <si>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</si>
  <si>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</si>
  <si>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</si>
  <si>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</si>
  <si>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</si>
  <si>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</si>
  <si>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</si>
  <si>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</si>
  <si>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</si>
  <si>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</si>
  <si>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</si>
  <si>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</si>
  <si>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</si>
  <si>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</si>
  <si>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</si>
  <si>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</si>
  <si>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</si>
  <si>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</si>
  <si>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</si>
  <si>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</si>
  <si>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</si>
  <si>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</si>
  <si>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</si>
  <si>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</si>
  <si>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</si>
  <si>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</si>
  <si>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</si>
  <si>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</si>
  <si>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</si>
  <si>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</si>
  <si>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</si>
  <si>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</si>
  <si>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</si>
  <si>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</si>
  <si>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</si>
  <si>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</si>
  <si>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</si>
  <si>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</si>
  <si>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</si>
  <si>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</si>
  <si>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</si>
  <si>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</si>
  <si>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</si>
  <si>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</si>
  <si>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</si>
  <si>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</si>
  <si>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</si>
  <si>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</si>
  <si>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</si>
  <si>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</si>
  <si>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</si>
  <si>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</si>
  <si>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</si>
  <si>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</si>
  <si>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</si>
  <si>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</si>
  <si>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</si>
  <si>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</si>
  <si>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</si>
  <si>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</si>
  <si>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</si>
  <si>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</si>
  <si>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</si>
  <si>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</si>
  <si>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</si>
  <si>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</si>
  <si>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</si>
  <si>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</si>
  <si>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</si>
  <si>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</si>
  <si>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</si>
  <si>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</si>
  <si>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</si>
  <si>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</si>
  <si>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</si>
  <si>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</si>
  <si>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</si>
  <si>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</si>
  <si>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</si>
  <si>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</si>
  <si>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</si>
  <si>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</si>
  <si>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</si>
  <si>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</si>
  <si>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</si>
  <si>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</si>
  <si>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</si>
  <si>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</si>
  <si>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</si>
  <si>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</si>
  <si>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</si>
  <si>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</si>
  <si>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</si>
  <si>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</si>
  <si>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</si>
  <si>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</si>
  <si>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</si>
  <si>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</si>
  <si>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</si>
  <si>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</si>
  <si>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</si>
  <si>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</si>
  <si>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</si>
  <si>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</si>
  <si>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</si>
  <si>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</si>
  <si>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</si>
  <si>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</si>
  <si>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</si>
  <si>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</si>
  <si>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</si>
  <si>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</si>
  <si>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</si>
  <si>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</si>
  <si>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</si>
  <si>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</si>
  <si>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</si>
  <si>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</si>
  <si>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</si>
  <si>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</si>
  <si>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</si>
  <si>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</si>
  <si>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</si>
  <si>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</si>
  <si>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</si>
  <si>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</si>
  <si>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</si>
  <si>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</si>
  <si>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</si>
  <si>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</si>
  <si>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</si>
  <si>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</si>
  <si>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</si>
  <si>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</si>
  <si>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</si>
  <si>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</si>
  <si>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</si>
  <si>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</si>
  <si>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</si>
  <si>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</si>
  <si>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</si>
  <si>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</si>
  <si>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</si>
  <si>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</si>
  <si>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</si>
  <si>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</si>
  <si>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</si>
  <si>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</si>
  <si>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</si>
  <si>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</si>
  <si>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</si>
  <si>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</si>
  <si>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</si>
  <si>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</si>
  <si>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</si>
  <si>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</si>
  <si>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</si>
  <si>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</si>
  <si>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</si>
  <si>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</si>
  <si>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</si>
  <si>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</si>
  <si>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</si>
  <si>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</si>
  <si>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</si>
  <si>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</si>
  <si>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</si>
  <si>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</si>
  <si>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</si>
  <si>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</si>
  <si>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</si>
  <si>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</si>
  <si>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</si>
  <si>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</si>
  <si>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</si>
  <si>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</si>
  <si>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</si>
  <si>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</si>
  <si>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</si>
  <si>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</si>
  <si>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</si>
  <si>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</si>
  <si>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</si>
  <si>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</si>
  <si>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</si>
  <si>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</si>
  <si>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</si>
  <si>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</si>
  <si>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</si>
  <si>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</si>
  <si>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</si>
  <si>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</si>
  <si>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</si>
  <si>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</si>
  <si>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</si>
  <si>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</si>
  <si>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</si>
  <si>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</si>
  <si>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</si>
  <si>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</si>
  <si>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</si>
  <si>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</si>
  <si>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</si>
  <si>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</si>
  <si>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</si>
  <si>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</si>
  <si>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</si>
  <si>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</si>
  <si>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</si>
  <si>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</si>
  <si>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</si>
  <si>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</si>
  <si>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</si>
  <si>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</si>
  <si>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</si>
  <si>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</si>
  <si>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</si>
  <si>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</si>
  <si>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</si>
  <si>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</si>
  <si>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</si>
  <si>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</si>
  <si>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</si>
  <si>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</si>
  <si>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</si>
  <si>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</si>
  <si>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</si>
  <si>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</si>
  <si>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</si>
  <si>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</si>
  <si>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</si>
  <si>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</si>
  <si>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</si>
  <si>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</si>
  <si>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</si>
  <si>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</si>
  <si>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</si>
  <si>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</si>
  <si>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</si>
  <si>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</si>
  <si>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</si>
  <si>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</si>
  <si>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</si>
  <si>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</si>
  <si>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</si>
  <si>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</si>
  <si>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</si>
  <si>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</si>
  <si>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</si>
  <si>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</si>
  <si>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</si>
  <si>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</si>
  <si>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</si>
  <si>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</si>
  <si>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</si>
  <si>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</si>
  <si>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</si>
  <si>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</si>
  <si>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</si>
  <si>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</si>
  <si>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</si>
  <si>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</si>
  <si>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</si>
  <si>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</si>
  <si>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</si>
  <si>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</si>
  <si>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</si>
  <si>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</si>
  <si>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</si>
  <si>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</si>
  <si>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</si>
  <si>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</si>
  <si>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</si>
  <si>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</si>
  <si>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</si>
  <si>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</si>
  <si>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</si>
  <si>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</si>
  <si>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</si>
  <si>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</si>
  <si>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</si>
  <si>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</si>
  <si>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</si>
  <si>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</si>
  <si>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</si>
  <si>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</si>
  <si>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</si>
  <si>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</si>
  <si>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</si>
  <si>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</si>
  <si>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</si>
  <si>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</si>
  <si>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</si>
  <si>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</si>
  <si>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</si>
  <si>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</si>
  <si>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</si>
  <si>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</si>
  <si>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</si>
  <si>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</si>
  <si>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</si>
  <si>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</si>
  <si>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</si>
  <si>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</si>
  <si>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</si>
  <si>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</si>
  <si>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</si>
  <si>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</si>
  <si>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</si>
  <si>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</si>
  <si>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</si>
  <si>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</si>
  <si>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</si>
  <si>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</si>
  <si>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</si>
  <si>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</si>
  <si>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</si>
  <si>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</si>
  <si>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</si>
  <si>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</si>
  <si>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</si>
  <si>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</si>
  <si>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</si>
  <si>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</si>
  <si>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</si>
  <si>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</si>
  <si>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</si>
  <si>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</si>
  <si>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</si>
  <si>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</si>
  <si>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</si>
  <si>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</si>
  <si>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</si>
  <si>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</si>
  <si>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</si>
  <si>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</si>
  <si>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</si>
  <si>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</si>
  <si>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</si>
  <si>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</si>
  <si>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</si>
  <si>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</si>
  <si>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</si>
  <si>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</si>
  <si>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</si>
  <si>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</si>
  <si>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</si>
  <si>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</si>
  <si>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</si>
  <si>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</si>
  <si>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</si>
  <si>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</si>
  <si>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</si>
  <si>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</si>
  <si>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</si>
  <si>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</si>
  <si>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</si>
  <si>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</si>
  <si>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</si>
  <si>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</si>
  <si>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</si>
  <si>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</si>
  <si>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</si>
  <si>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</si>
  <si>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</si>
  <si>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</si>
  <si>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</si>
  <si>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</si>
  <si>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</si>
  <si>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</si>
  <si>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</si>
  <si>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</si>
  <si>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</si>
  <si>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</si>
  <si>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</si>
  <si>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</si>
  <si>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</si>
  <si>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</si>
  <si>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</si>
  <si>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</si>
  <si>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</si>
  <si>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</si>
  <si>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</si>
  <si>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</si>
  <si>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</si>
  <si>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</si>
  <si>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</si>
  <si>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</si>
  <si>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</si>
  <si>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</si>
  <si>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</si>
  <si>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</si>
  <si>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</si>
  <si>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</si>
  <si>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</si>
  <si>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</si>
  <si>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</si>
  <si>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</si>
  <si>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</si>
  <si>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</si>
  <si>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</si>
  <si>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</si>
  <si>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</si>
  <si>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</si>
  <si>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</si>
  <si>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</si>
  <si>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</si>
  <si>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</si>
  <si>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</si>
  <si>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</si>
  <si>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</si>
  <si>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</si>
  <si>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</si>
  <si>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</si>
  <si>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</si>
  <si>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</si>
  <si>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</si>
  <si>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</si>
  <si>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</si>
  <si>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</si>
  <si>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</si>
  <si>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</si>
  <si>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</si>
  <si>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</si>
  <si>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</si>
  <si>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</si>
  <si>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</si>
  <si>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</si>
  <si>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</si>
  <si>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</si>
  <si>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</si>
  <si>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</si>
  <si>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</si>
  <si>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</si>
  <si>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</si>
  <si>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</si>
  <si>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</si>
  <si>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</si>
  <si>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</si>
  <si>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</si>
  <si>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</si>
  <si>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</si>
  <si>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</si>
  <si>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</si>
  <si>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</si>
  <si>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</si>
  <si>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</si>
  <si>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</si>
  <si>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</si>
  <si>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</si>
  <si>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</si>
  <si>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</si>
  <si>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</si>
  <si>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</si>
  <si>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</si>
  <si>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</si>
  <si>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</si>
  <si>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</si>
  <si>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</si>
  <si>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</si>
  <si>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</si>
  <si>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</si>
  <si>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</si>
  <si>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</si>
  <si>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</si>
  <si>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</si>
  <si>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</si>
  <si>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</si>
  <si>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</si>
  <si>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</si>
  <si>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</si>
  <si>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</si>
  <si>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</si>
  <si>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</si>
  <si>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</si>
  <si>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</si>
  <si>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</si>
  <si>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</si>
  <si>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</si>
  <si>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</si>
  <si>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</si>
  <si>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</si>
  <si>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</si>
  <si>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</si>
  <si>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</si>
  <si>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</si>
  <si>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</si>
  <si>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</si>
  <si>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</si>
  <si>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</si>
  <si>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</si>
  <si>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</si>
  <si>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</si>
  <si>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</si>
  <si>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</si>
  <si>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</si>
  <si>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</si>
  <si>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</si>
  <si>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</si>
  <si>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</si>
  <si>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</si>
  <si>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</si>
  <si>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</si>
  <si>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</si>
  <si>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</si>
  <si>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</si>
  <si>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</si>
  <si>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</si>
  <si>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</si>
  <si>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</si>
  <si>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</si>
  <si>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</si>
  <si>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</si>
  <si>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</si>
  <si>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</si>
  <si>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</si>
  <si>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</si>
  <si>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</si>
  <si>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</si>
  <si>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</si>
  <si>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</si>
  <si>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</si>
  <si>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</si>
  <si>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</si>
  <si>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</si>
  <si>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</si>
  <si>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</si>
  <si>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</si>
  <si>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</si>
  <si>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</si>
  <si>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</si>
  <si>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</si>
  <si>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</si>
  <si>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</si>
  <si>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</si>
  <si>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</si>
  <si>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</si>
  <si>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</si>
  <si>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</si>
  <si>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</si>
  <si>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</si>
  <si>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</si>
  <si>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</si>
  <si>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</si>
  <si>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</si>
  <si>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</si>
  <si>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</si>
  <si>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</si>
  <si>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</si>
  <si>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</si>
  <si>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</si>
  <si>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</si>
  <si>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</si>
  <si>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</si>
  <si>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</si>
  <si>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</si>
  <si>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</si>
  <si>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</si>
  <si>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</si>
  <si>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</si>
  <si>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</si>
  <si>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</si>
  <si>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</si>
  <si>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</si>
  <si>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</si>
  <si>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</si>
  <si>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</si>
  <si>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</si>
  <si>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</si>
  <si>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</si>
  <si>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</si>
  <si>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</si>
  <si>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</si>
  <si>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</si>
  <si>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</si>
  <si>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</si>
  <si>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</si>
  <si>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</si>
  <si>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</si>
  <si>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</si>
  <si>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</si>
  <si>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</si>
  <si>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</si>
  <si>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</si>
  <si>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</si>
  <si>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</si>
  <si>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</si>
  <si>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</si>
  <si>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</si>
  <si>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</si>
  <si>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</si>
  <si>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</si>
  <si>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</si>
  <si>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</si>
  <si>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</si>
  <si>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</si>
  <si>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</si>
  <si>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</si>
  <si>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</si>
  <si>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</si>
  <si>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</si>
  <si>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</si>
  <si>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</si>
  <si>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</si>
  <si>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</si>
  <si>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</si>
  <si>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</si>
  <si>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</si>
  <si>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</si>
  <si>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</si>
  <si>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</si>
  <si>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</si>
  <si>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</si>
  <si>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</si>
  <si>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</si>
  <si>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</si>
  <si>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</si>
  <si>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</si>
  <si>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</si>
  <si>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</si>
  <si>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</si>
  <si>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</si>
  <si>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</si>
  <si>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</si>
  <si>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</si>
  <si>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</si>
  <si>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</si>
  <si>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</si>
  <si>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</si>
  <si>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</si>
  <si>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</si>
  <si>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</si>
  <si>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</si>
  <si>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</si>
  <si>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</si>
  <si>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</si>
  <si>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</si>
  <si>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</si>
  <si>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</si>
  <si>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</si>
  <si>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</si>
  <si>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</si>
  <si>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</si>
  <si>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</si>
  <si>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</si>
  <si>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</si>
  <si>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</si>
  <si>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</si>
  <si>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</si>
  <si>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</si>
  <si>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</si>
  <si>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</si>
  <si>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</si>
  <si>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</si>
  <si>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</si>
  <si>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</si>
  <si>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</si>
  <si>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</si>
  <si>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</si>
  <si>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</si>
  <si>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</si>
  <si>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</si>
  <si>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</si>
  <si>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</si>
  <si>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</si>
  <si>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</si>
  <si>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</si>
  <si>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</si>
  <si>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</si>
  <si>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</si>
  <si>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</si>
  <si>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</si>
  <si>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</si>
  <si>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</si>
  <si>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</si>
  <si>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</si>
  <si>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</si>
  <si>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</si>
  <si>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</si>
  <si>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</si>
  <si>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</si>
  <si>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</si>
  <si>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</si>
  <si>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</si>
  <si>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</si>
  <si>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</si>
  <si>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</si>
  <si>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</si>
  <si>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</si>
  <si>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</si>
  <si>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</si>
  <si>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</si>
  <si>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</si>
  <si>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</si>
  <si>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</si>
  <si>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</si>
  <si>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</si>
  <si>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</si>
  <si>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</si>
  <si>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</si>
  <si>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</si>
  <si>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</si>
  <si>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</si>
  <si>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</si>
  <si>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</si>
  <si>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</si>
  <si>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</si>
  <si>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</si>
  <si>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</si>
  <si>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</si>
  <si>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</si>
  <si>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</si>
  <si>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</si>
  <si>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</si>
  <si>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</si>
  <si>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</si>
  <si>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</si>
  <si>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</si>
  <si>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</si>
  <si>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</si>
  <si>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</si>
  <si>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</si>
  <si>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</si>
  <si>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</si>
  <si>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</si>
  <si>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</si>
  <si>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</si>
  <si>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</si>
  <si>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</si>
  <si>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</si>
  <si>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</si>
  <si>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</si>
  <si>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</si>
  <si>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</si>
  <si>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</si>
  <si>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</si>
  <si>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</si>
  <si>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</si>
  <si>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</si>
  <si>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</si>
  <si>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</si>
  <si>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</si>
  <si>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</si>
  <si>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</si>
  <si>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</si>
  <si>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</si>
  <si>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</si>
  <si>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</si>
  <si>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</si>
  <si>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</si>
  <si>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</si>
  <si>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</si>
  <si>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</si>
  <si>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</si>
  <si>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</si>
  <si>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</si>
  <si>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</si>
  <si>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</si>
  <si>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</si>
  <si>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</si>
  <si>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</si>
  <si>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</si>
  <si>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</si>
  <si>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</si>
  <si>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</si>
  <si>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</si>
  <si>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</si>
  <si>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</si>
  <si>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</si>
  <si>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</si>
  <si>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</si>
  <si>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</si>
  <si>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</si>
  <si>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</si>
  <si>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</si>
  <si>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</si>
  <si>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</si>
  <si>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</si>
  <si>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</si>
  <si>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</si>
  <si>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</si>
  <si>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</si>
  <si>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</si>
  <si>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</si>
  <si>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</si>
  <si>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</si>
  <si>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</si>
  <si>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</si>
  <si>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</si>
  <si>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</si>
  <si>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</si>
  <si>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</si>
  <si>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</si>
  <si>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</si>
  <si>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</si>
  <si>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</si>
  <si>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</si>
  <si>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</si>
  <si>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</si>
  <si>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</si>
  <si>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</si>
  <si>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</si>
  <si>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</si>
  <si>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</si>
  <si>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</si>
  <si>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</si>
  <si>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</si>
  <si>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</si>
  <si>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</si>
  <si>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</si>
  <si>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</si>
  <si>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</si>
  <si>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</si>
  <si>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</si>
  <si>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</si>
  <si>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</si>
  <si>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</si>
  <si>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</si>
  <si>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</si>
  <si>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</si>
  <si>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</si>
  <si>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</si>
  <si>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</si>
  <si>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</si>
  <si>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</si>
  <si>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</si>
  <si>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</si>
  <si>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</si>
  <si>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</si>
  <si>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</si>
  <si>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</si>
  <si>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</si>
  <si>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</si>
  <si>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</si>
  <si>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</si>
  <si>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</si>
  <si>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</si>
  <si>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</si>
  <si>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</si>
  <si>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</si>
  <si>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</si>
  <si>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</si>
  <si>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</si>
  <si>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</si>
  <si>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</si>
  <si>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</si>
  <si>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</si>
  <si>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</si>
  <si>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</si>
  <si>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</si>
  <si>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</si>
  <si>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</si>
  <si>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</si>
  <si>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</si>
  <si>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</si>
  <si>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</si>
  <si>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</si>
  <si>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</si>
  <si>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</si>
  <si>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</si>
  <si>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</si>
  <si>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</si>
  <si>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</si>
  <si>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</si>
  <si>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</si>
  <si>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</si>
  <si>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</si>
  <si>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</si>
  <si>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</si>
  <si>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</si>
  <si>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</si>
  <si>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</si>
  <si>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</si>
  <si>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</si>
  <si>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</si>
  <si>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</si>
  <si>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</si>
  <si>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</si>
  <si>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</si>
  <si>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</si>
  <si>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</si>
  <si>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</si>
  <si>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</si>
  <si>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</si>
  <si>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</si>
  <si>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</si>
  <si>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</si>
  <si>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</si>
  <si>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</si>
  <si>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</si>
  <si>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</si>
  <si>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</si>
  <si>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</si>
  <si>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</si>
  <si>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</si>
  <si>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</si>
  <si>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</si>
  <si>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</si>
  <si>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</si>
  <si>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</si>
  <si>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</si>
  <si>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</si>
  <si>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</si>
  <si>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</si>
  <si>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</si>
  <si>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</si>
  <si>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</si>
  <si>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</si>
  <si>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</si>
  <si>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</si>
  <si>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</si>
  <si>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</si>
  <si>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</si>
  <si>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</si>
  <si>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</si>
  <si>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</si>
  <si>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</si>
  <si>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</si>
  <si>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</si>
  <si>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</si>
  <si>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</si>
  <si>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</si>
  <si>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</si>
  <si>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</si>
  <si>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</si>
  <si>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</si>
  <si>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</si>
  <si>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</si>
  <si>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</si>
  <si>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</si>
  <si>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</si>
  <si>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</si>
  <si>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</si>
  <si>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</si>
  <si>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</si>
  <si>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</si>
  <si>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</si>
  <si>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</si>
  <si>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</si>
  <si>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</si>
  <si>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</si>
  <si>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</si>
  <si>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</si>
  <si>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</si>
  <si>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</si>
  <si>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</si>
  <si>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</si>
  <si>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</si>
  <si>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</si>
  <si>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</si>
  <si>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</si>
  <si>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</si>
  <si>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</si>
  <si>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</si>
  <si>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</si>
  <si>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</si>
  <si>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</si>
  <si>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</si>
  <si>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</si>
  <si>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</si>
  <si>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</si>
  <si>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</si>
  <si>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</si>
  <si>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</si>
  <si>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</si>
  <si>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</si>
  <si>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</si>
  <si>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</si>
  <si>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</si>
  <si>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</si>
  <si>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</si>
  <si>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</si>
  <si>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</si>
  <si>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</si>
  <si>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</si>
  <si>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</si>
  <si>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</si>
  <si>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</si>
  <si>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</si>
  <si>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</si>
  <si>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</si>
  <si>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</si>
  <si>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</si>
  <si>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</si>
  <si>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</si>
  <si>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</si>
  <si>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</si>
  <si>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</si>
  <si>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</si>
  <si>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</si>
  <si>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</si>
  <si>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</si>
  <si>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</si>
  <si>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</si>
  <si>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</si>
  <si>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</si>
  <si>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</si>
  <si>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</si>
  <si>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</si>
  <si>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</si>
  <si>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</si>
  <si>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</si>
  <si>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</si>
  <si>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</si>
  <si>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</si>
  <si>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</si>
  <si>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</si>
  <si>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</si>
  <si>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</si>
  <si>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</si>
  <si>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</si>
  <si>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</si>
  <si>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</si>
  <si>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</si>
  <si>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</si>
  <si>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</si>
  <si>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</si>
  <si>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</si>
  <si>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</si>
  <si>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</si>
  <si>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</si>
  <si>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</si>
  <si>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</si>
  <si>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</si>
  <si>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</si>
  <si>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</si>
  <si>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</si>
  <si>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</si>
  <si>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</si>
  <si>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</si>
  <si>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</si>
  <si>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</si>
  <si>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</si>
  <si>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</si>
  <si>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</si>
  <si>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</si>
  <si>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</si>
  <si>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</si>
  <si>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</si>
  <si>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</si>
  <si>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</si>
  <si>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</si>
  <si>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</si>
  <si>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</si>
  <si>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</si>
  <si>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</si>
  <si>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</si>
  <si>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</si>
  <si>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</si>
  <si>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</si>
  <si>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</si>
  <si>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</si>
  <si>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</si>
  <si>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</si>
  <si>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</si>
  <si>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</si>
  <si>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</si>
  <si>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</si>
  <si>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</si>
  <si>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</si>
  <si>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</si>
  <si>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</si>
  <si>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</si>
  <si>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</si>
  <si>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</si>
  <si>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</si>
  <si>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</si>
  <si>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</si>
  <si>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</si>
  <si>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</si>
  <si>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</si>
  <si>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</si>
  <si>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</si>
  <si>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</si>
  <si>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</si>
  <si>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</si>
  <si>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</si>
  <si>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</si>
  <si>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</si>
  <si>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</si>
  <si>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</si>
  <si>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</si>
  <si>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</si>
  <si>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</si>
  <si>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</si>
  <si>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</si>
  <si>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</si>
  <si>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</si>
  <si>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</si>
  <si>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</si>
  <si>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</si>
  <si>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</si>
  <si>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</si>
  <si>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</si>
  <si>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</si>
  <si>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</si>
  <si>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</si>
  <si>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</si>
  <si>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</si>
  <si>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</si>
  <si>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</si>
  <si>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</si>
  <si>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</si>
  <si>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</si>
  <si>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</si>
  <si>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</si>
  <si>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</si>
  <si>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</si>
  <si>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</si>
  <si>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</si>
  <si>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</si>
  <si>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</si>
  <si>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</si>
  <si>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</si>
  <si>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</si>
  <si>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</si>
  <si>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</si>
  <si>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</si>
  <si>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</si>
  <si>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</si>
  <si>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</si>
  <si>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</si>
  <si>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</si>
  <si>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</si>
  <si>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</si>
  <si>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</si>
  <si>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</si>
  <si>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</si>
  <si>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</si>
  <si>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</si>
  <si>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</si>
  <si>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</si>
  <si>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</si>
  <si>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</si>
  <si>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</si>
  <si>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</si>
  <si>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</si>
  <si>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</si>
  <si>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</si>
  <si>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</si>
  <si>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</si>
  <si>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</si>
  <si>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</si>
  <si>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</si>
  <si>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</si>
  <si>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</si>
  <si>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</si>
  <si>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</si>
  <si>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</si>
  <si>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</si>
  <si>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</si>
  <si>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</si>
  <si>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</si>
  <si>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</si>
  <si>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</si>
  <si>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</si>
  <si>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</si>
  <si>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</si>
  <si>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</si>
  <si>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</si>
  <si>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</si>
  <si>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</si>
  <si>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</si>
  <si>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</si>
  <si>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</si>
  <si>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</si>
  <si>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</si>
  <si>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</si>
  <si>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</si>
  <si>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</si>
  <si>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</si>
  <si>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</si>
  <si>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</si>
  <si>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</si>
  <si>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</si>
  <si>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</si>
  <si>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</si>
  <si>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</si>
  <si>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</si>
  <si>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</si>
  <si>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</si>
  <si>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</si>
  <si>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</si>
  <si>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</si>
  <si>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</si>
  <si>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</si>
  <si>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</si>
  <si>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</si>
  <si>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</si>
  <si>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</si>
  <si>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</si>
  <si>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</si>
  <si>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</si>
  <si>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</si>
  <si>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</si>
  <si>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</si>
  <si>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</si>
  <si>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</si>
  <si>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</si>
  <si>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</si>
  <si>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</si>
  <si>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</si>
  <si>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</si>
  <si>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</si>
  <si>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</si>
  <si>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</si>
  <si>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</si>
  <si>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</si>
  <si>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</si>
  <si>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</si>
  <si>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</si>
  <si>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</si>
  <si>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</si>
  <si>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</si>
  <si>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</si>
  <si>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</si>
  <si>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</si>
  <si>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</si>
  <si>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</si>
  <si>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</si>
  <si>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</si>
  <si>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</si>
  <si>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</si>
  <si>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</si>
  <si>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</si>
  <si>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</si>
  <si>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</si>
  <si>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</si>
  <si>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</si>
  <si>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</si>
  <si>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</si>
  <si>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</si>
  <si>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</si>
  <si>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</si>
  <si>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</si>
  <si>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</si>
  <si>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</si>
  <si>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</si>
  <si>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</si>
  <si>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</si>
  <si>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</si>
  <si>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</si>
  <si>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</si>
  <si>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</si>
  <si>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</si>
  <si>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</si>
  <si>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</si>
  <si>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</si>
  <si>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</si>
  <si>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</si>
  <si>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</si>
  <si>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</si>
  <si>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</si>
  <si>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</si>
  <si>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</si>
  <si>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</si>
  <si>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</si>
  <si>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</si>
  <si>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</si>
  <si>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</si>
  <si>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</si>
  <si>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</si>
  <si>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</si>
  <si>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</si>
  <si>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</si>
  <si>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</si>
  <si>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</si>
  <si>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</si>
  <si>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</si>
  <si>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</si>
  <si>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</si>
  <si>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</si>
  <si>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</si>
  <si>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</si>
  <si>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</si>
  <si>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</si>
  <si>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</si>
  <si>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</si>
  <si>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</si>
  <si>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</si>
  <si>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</si>
  <si>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</si>
  <si>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</si>
  <si>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</si>
  <si>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</si>
  <si>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</si>
  <si>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</si>
  <si>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</si>
  <si>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</si>
  <si>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</si>
  <si>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</si>
  <si>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</si>
  <si>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</si>
  <si>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</si>
  <si>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</si>
  <si>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</si>
  <si>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</si>
  <si>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</si>
  <si>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</si>
  <si>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</si>
  <si>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</si>
  <si>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</si>
  <si>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</si>
  <si>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</si>
  <si>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</si>
  <si>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</si>
  <si>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</si>
  <si>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</si>
  <si>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</si>
  <si>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</si>
  <si>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</si>
  <si>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</si>
  <si>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</si>
  <si>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</si>
  <si>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</si>
  <si>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</si>
  <si>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</si>
  <si>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</si>
  <si>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</si>
  <si>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</si>
  <si>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</si>
  <si>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</si>
  <si>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</si>
  <si>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</si>
  <si>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</si>
  <si>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</si>
  <si>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</si>
  <si>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</si>
  <si>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</si>
  <si>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</si>
  <si>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</si>
  <si>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</si>
  <si>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</si>
  <si>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</si>
  <si>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</si>
  <si>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</si>
  <si>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</si>
  <si>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</si>
  <si>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</si>
  <si>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</si>
  <si>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</si>
  <si>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</si>
  <si>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</si>
  <si>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</si>
  <si>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</si>
  <si>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</si>
  <si>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</si>
  <si>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</si>
  <si>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</si>
  <si>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</si>
  <si>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</si>
  <si>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</si>
  <si>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</si>
  <si>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</si>
  <si>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</si>
  <si>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</si>
  <si>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</si>
  <si>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</si>
  <si>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</si>
  <si>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</si>
  <si>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</si>
  <si>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</si>
  <si>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</si>
  <si>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</si>
  <si>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</si>
  <si>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</si>
  <si>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</si>
  <si>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</si>
  <si>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</si>
  <si>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</si>
  <si>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</si>
  <si>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</si>
  <si>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</si>
  <si>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</si>
  <si>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</si>
  <si>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</si>
  <si>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</si>
  <si>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</si>
  <si>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</si>
  <si>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</si>
  <si>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</si>
  <si>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</si>
  <si>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</si>
  <si>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</si>
  <si>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</si>
  <si>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</si>
  <si>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</si>
  <si>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</si>
  <si>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</si>
  <si>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</si>
  <si>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</si>
  <si>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</si>
  <si>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</si>
  <si>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</si>
  <si>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</si>
  <si>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</si>
  <si>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</si>
  <si>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</si>
  <si>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</si>
  <si>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</si>
  <si>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</si>
  <si>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</si>
  <si>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</si>
  <si>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</si>
  <si>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</si>
  <si>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</si>
  <si>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</si>
  <si>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</si>
  <si>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</si>
  <si>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</si>
  <si>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</si>
  <si>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</si>
  <si>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</si>
  <si>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</si>
  <si>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</si>
  <si>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</si>
  <si>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</si>
  <si>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</si>
  <si>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</si>
  <si>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</si>
  <si>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</si>
  <si>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</si>
  <si>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</si>
  <si>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</si>
  <si>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</si>
  <si>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</si>
  <si>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</si>
  <si>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</si>
  <si>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</si>
  <si>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</si>
  <si>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</si>
  <si>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</si>
  <si>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</si>
  <si>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</si>
  <si>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</si>
  <si>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</si>
  <si>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</si>
  <si>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</si>
  <si>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</si>
  <si>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</si>
  <si>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</si>
  <si>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</si>
  <si>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</si>
  <si>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</si>
  <si>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</si>
  <si>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</si>
  <si>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</si>
  <si>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</si>
  <si>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</si>
  <si>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</si>
  <si>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</si>
  <si>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</si>
  <si>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</si>
  <si>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</si>
  <si>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</si>
  <si>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</si>
  <si>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</si>
  <si>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</si>
  <si>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</si>
  <si>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</si>
  <si>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</si>
  <si>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</si>
  <si>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</si>
  <si>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</si>
  <si>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</si>
  <si>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</si>
  <si>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</si>
  <si>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</si>
  <si>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</si>
  <si>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</si>
  <si>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</si>
  <si>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</si>
  <si>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</si>
  <si>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</si>
  <si>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</si>
  <si>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</si>
  <si>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</si>
  <si>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</si>
  <si>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</si>
  <si>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</si>
  <si>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</si>
  <si>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</si>
  <si>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</si>
  <si>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</si>
  <si>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</si>
  <si>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</si>
  <si>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</si>
  <si>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</si>
  <si>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</si>
  <si>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</si>
  <si>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</si>
  <si>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</si>
  <si>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</si>
  <si>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</si>
  <si>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</si>
  <si>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</si>
  <si>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</si>
  <si>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</si>
  <si>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</si>
  <si>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</si>
  <si>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</si>
  <si>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</si>
  <si>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</si>
  <si>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</si>
  <si>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</si>
  <si>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</si>
  <si>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</si>
  <si>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</si>
  <si>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</si>
  <si>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</si>
  <si>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</si>
  <si>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</si>
  <si>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</si>
  <si>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</si>
  <si>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</si>
  <si>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</si>
  <si>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</si>
  <si>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</si>
  <si>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</si>
  <si>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</si>
  <si>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</si>
  <si>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</si>
  <si>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</si>
  <si>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</si>
  <si>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</si>
  <si>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</si>
  <si>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</si>
  <si>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</si>
  <si>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</si>
  <si>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</si>
  <si>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</si>
  <si>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</si>
  <si>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</si>
  <si>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</si>
  <si>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</si>
  <si>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</si>
  <si>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</si>
  <si>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</si>
  <si>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</si>
  <si>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</si>
  <si>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</si>
  <si>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</si>
  <si>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</si>
  <si>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</si>
  <si>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</si>
  <si>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</si>
  <si>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</si>
  <si>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</si>
  <si>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</si>
  <si>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</si>
  <si>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</si>
  <si>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</si>
  <si>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</si>
  <si>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</si>
  <si>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</si>
  <si>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</si>
  <si>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</si>
  <si>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</si>
  <si>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</si>
  <si>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</si>
  <si>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</si>
  <si>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</si>
  <si>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</si>
  <si>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</si>
  <si>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</si>
  <si>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</si>
  <si>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</si>
  <si>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</si>
  <si>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</si>
  <si>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</si>
  <si>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</si>
  <si>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</si>
  <si>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</si>
  <si>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</si>
  <si>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</si>
  <si>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</si>
  <si>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</si>
  <si>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</si>
  <si>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</si>
  <si>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</si>
  <si>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</si>
  <si>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</si>
  <si>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</si>
  <si>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</si>
  <si>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</si>
  <si>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</si>
  <si>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</si>
  <si>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</si>
  <si>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</si>
  <si>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</si>
  <si>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</si>
  <si>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</si>
  <si>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</si>
  <si>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</si>
  <si>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</si>
  <si>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</si>
  <si>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</si>
  <si>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</si>
  <si>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</si>
  <si>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</si>
  <si>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</si>
  <si>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</si>
  <si>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</si>
  <si>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</si>
  <si>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</si>
  <si>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</si>
  <si>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</si>
  <si>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</si>
  <si>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</si>
  <si>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</si>
  <si>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</si>
  <si>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</si>
  <si>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</si>
  <si>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</si>
  <si>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</si>
  <si>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</si>
  <si>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</si>
  <si>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</si>
  <si>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</si>
  <si>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</si>
  <si>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</si>
  <si>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</si>
  <si>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</si>
  <si>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</si>
  <si>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</si>
  <si>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</si>
  <si>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</si>
  <si>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</si>
  <si>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</si>
  <si>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</si>
  <si>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</si>
  <si>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</si>
  <si>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</si>
  <si>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</si>
  <si>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</si>
  <si>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</si>
  <si>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</si>
  <si>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</si>
  <si>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</si>
  <si>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</si>
  <si>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</si>
  <si>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</si>
  <si>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</si>
  <si>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</si>
  <si>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</si>
  <si>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</si>
  <si>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</si>
  <si>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</si>
  <si>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</si>
  <si>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</si>
  <si>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</si>
  <si>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</si>
  <si>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</si>
  <si>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</si>
  <si>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</si>
  <si>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</si>
  <si>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</si>
  <si>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</si>
  <si>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</si>
  <si>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</si>
  <si>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</si>
  <si>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</si>
  <si>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</si>
  <si>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</si>
  <si>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</si>
  <si>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</si>
  <si>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</si>
  <si>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</si>
  <si>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</si>
  <si>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</si>
  <si>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</si>
  <si>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</si>
  <si>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</si>
  <si>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</si>
  <si>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</si>
  <si>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</si>
  <si>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</si>
  <si>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</si>
  <si>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</si>
  <si>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</si>
  <si>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</si>
  <si>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</si>
  <si>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</si>
  <si>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</si>
  <si>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</si>
  <si>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</si>
  <si>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</si>
  <si>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</si>
  <si>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</si>
  <si>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</si>
  <si>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</si>
  <si>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</si>
  <si>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</si>
  <si>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</si>
  <si>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</si>
  <si>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</si>
  <si>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</si>
  <si>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</si>
  <si>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</si>
  <si>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</si>
  <si>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</si>
  <si>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</si>
  <si>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</si>
  <si>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</si>
  <si>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</si>
  <si>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</si>
  <si>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</si>
  <si>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</si>
  <si>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</si>
  <si>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</si>
  <si>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</si>
  <si>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</si>
  <si>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</si>
  <si>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</si>
  <si>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</si>
  <si>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</si>
  <si>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</si>
  <si>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</si>
  <si>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</si>
  <si>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</si>
  <si>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</si>
  <si>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</si>
  <si>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</si>
  <si>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</si>
  <si>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</si>
  <si>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</si>
  <si>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</si>
  <si>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</si>
  <si>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</si>
  <si>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</si>
  <si>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</si>
  <si>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</si>
  <si>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</si>
  <si>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</si>
  <si>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</si>
  <si>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</si>
  <si>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</si>
  <si>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</si>
  <si>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</si>
  <si>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</si>
  <si>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</si>
  <si>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</si>
  <si>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</si>
  <si>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</si>
  <si>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</si>
  <si>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</si>
  <si>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</si>
  <si>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</si>
  <si>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</si>
  <si>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</si>
  <si>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</si>
  <si>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</si>
  <si>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</si>
  <si>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</si>
  <si>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</si>
  <si>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</si>
  <si>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</si>
  <si>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</si>
  <si>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</si>
  <si>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</si>
  <si>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</si>
  <si>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</si>
  <si>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</si>
  <si>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</si>
  <si>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</si>
  <si>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</si>
  <si>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</si>
  <si>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</si>
  <si>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</si>
  <si>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</si>
  <si>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</si>
  <si>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</si>
  <si>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</si>
  <si>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</si>
  <si>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</si>
  <si>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</si>
  <si>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</si>
  <si>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</si>
  <si>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</si>
  <si>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</si>
  <si>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</si>
  <si>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</si>
  <si>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</si>
  <si>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</si>
  <si>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</si>
  <si>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</si>
  <si>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</si>
  <si>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</si>
  <si>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</si>
  <si>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</si>
  <si>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</si>
  <si>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</si>
  <si>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</si>
  <si>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</si>
  <si>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</si>
  <si>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</si>
  <si>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</si>
  <si>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</si>
  <si>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</si>
  <si>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</si>
  <si>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</si>
  <si>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</si>
  <si>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</si>
  <si>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</si>
  <si>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</si>
  <si>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</si>
  <si>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</si>
  <si>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</si>
  <si>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</si>
  <si>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</si>
  <si>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</si>
  <si>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</si>
  <si>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</si>
  <si>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</si>
  <si>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</si>
  <si>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</si>
  <si>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</si>
  <si>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</si>
  <si>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</si>
  <si>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</si>
  <si>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</si>
  <si>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</si>
  <si>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</si>
  <si>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</si>
  <si>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</si>
  <si>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</si>
  <si>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</si>
  <si>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</si>
  <si>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</si>
  <si>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</si>
  <si>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</si>
  <si>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</si>
  <si>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</si>
  <si>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</si>
  <si>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</si>
  <si>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</si>
  <si>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</si>
  <si>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</si>
  <si>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</si>
  <si>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</si>
  <si>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</si>
  <si>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</si>
  <si>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</si>
  <si>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</si>
  <si>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</si>
  <si>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</si>
  <si>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</si>
  <si>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</si>
  <si>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</si>
  <si>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</si>
  <si>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</si>
  <si>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</si>
  <si>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</si>
  <si>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</si>
  <si>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</si>
  <si>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</si>
  <si>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</si>
  <si>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</si>
  <si>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</si>
  <si>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</si>
  <si>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</si>
  <si>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</si>
  <si>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</si>
  <si>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</si>
  <si>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</si>
  <si>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</si>
  <si>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</si>
  <si>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</si>
  <si>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</si>
  <si>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</si>
  <si>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</si>
  <si>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</si>
  <si>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</si>
  <si>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</si>
  <si>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</si>
  <si>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</si>
  <si>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</si>
  <si>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</si>
  <si>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</si>
  <si>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</si>
  <si>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</si>
  <si>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</si>
  <si>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</si>
  <si>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</si>
  <si>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</si>
  <si>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</si>
  <si>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</si>
  <si>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</si>
  <si>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</si>
  <si>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</si>
  <si>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</si>
  <si>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</si>
  <si>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</si>
  <si>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</si>
  <si>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</si>
  <si>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</si>
  <si>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</si>
  <si>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</si>
  <si>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</si>
  <si>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</si>
  <si>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</si>
  <si>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</si>
  <si>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</si>
  <si>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</si>
  <si>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</si>
  <si>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</si>
  <si>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</si>
  <si>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</si>
  <si>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</si>
  <si>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</si>
  <si>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</si>
  <si>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</si>
  <si>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</si>
  <si>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</si>
  <si>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</si>
  <si>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</si>
  <si>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</si>
  <si>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</si>
  <si>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</si>
  <si>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</si>
  <si>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</si>
  <si>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</si>
  <si>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</si>
  <si>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</si>
  <si>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</si>
  <si>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</si>
  <si>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</si>
  <si>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</si>
  <si>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</si>
  <si>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</si>
  <si>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</si>
  <si>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</si>
  <si>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</si>
  <si>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</si>
  <si>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</si>
  <si>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</si>
  <si>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</si>
  <si>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</si>
  <si>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</si>
  <si>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</si>
  <si>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</si>
  <si>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</si>
  <si>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</si>
  <si>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</si>
  <si>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</si>
  <si>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</si>
  <si>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</si>
  <si>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</si>
  <si>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</si>
  <si>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</si>
  <si>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</si>
  <si>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</si>
  <si>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</si>
  <si>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</si>
  <si>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</si>
  <si>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</si>
  <si>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</si>
  <si>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</si>
  <si>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</si>
  <si>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</si>
  <si>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</si>
  <si>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</si>
  <si>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</si>
  <si>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</si>
  <si>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</si>
  <si>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</si>
  <si>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</si>
  <si>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</si>
  <si>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</si>
  <si>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</si>
  <si>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</si>
  <si>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</si>
  <si>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</si>
  <si>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</si>
  <si>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</si>
  <si>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</si>
  <si>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</si>
  <si>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</si>
  <si>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</si>
  <si>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</si>
  <si>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</si>
  <si>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</si>
  <si>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</si>
  <si>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</si>
  <si>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</si>
  <si>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</si>
  <si>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</si>
  <si>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</si>
  <si>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</si>
  <si>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</si>
  <si>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</si>
  <si>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</si>
  <si>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</si>
  <si>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</si>
  <si>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</si>
  <si>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</si>
  <si>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</si>
  <si>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</si>
  <si>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</si>
  <si>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</si>
  <si>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</si>
  <si>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</si>
  <si>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</si>
  <si>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</si>
  <si>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</si>
  <si>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</si>
  <si>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</si>
  <si>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</si>
  <si>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</si>
  <si>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</si>
  <si>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</si>
  <si>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</si>
  <si>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</si>
  <si>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</si>
  <si>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</si>
  <si>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</si>
  <si>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</si>
  <si>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</si>
  <si>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</si>
  <si>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</si>
  <si>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</si>
  <si>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</si>
  <si>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</si>
  <si>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</si>
  <si>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</si>
  <si>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</si>
  <si>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</si>
  <si>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</si>
  <si>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</si>
  <si>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</si>
  <si>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</si>
  <si>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</si>
  <si>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</si>
  <si>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</si>
  <si>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</si>
  <si>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</si>
  <si>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</si>
  <si>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</si>
  <si>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</si>
  <si>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</si>
  <si>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</si>
  <si>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</si>
  <si>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</si>
  <si>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</si>
  <si>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</si>
  <si>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</si>
  <si>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</si>
  <si>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</si>
  <si>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</si>
  <si>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</si>
  <si>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</si>
  <si>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</si>
  <si>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</si>
  <si>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</si>
  <si>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</si>
  <si>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</si>
  <si>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</si>
  <si>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</si>
  <si>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</si>
  <si>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</si>
  <si>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</si>
  <si>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</si>
  <si>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</si>
  <si>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</si>
  <si>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</si>
  <si>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</si>
  <si>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</si>
  <si>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</si>
  <si>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</si>
  <si>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</si>
  <si>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</si>
  <si>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</si>
  <si>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</si>
  <si>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</si>
  <si>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</si>
  <si>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</si>
  <si>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</si>
  <si>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</si>
  <si>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</si>
  <si>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</si>
  <si>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</si>
  <si>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</si>
  <si>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</si>
  <si>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</si>
  <si>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</si>
  <si>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</si>
  <si>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</si>
  <si>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</si>
  <si>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</si>
  <si>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</si>
  <si>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</si>
  <si>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</si>
  <si>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</si>
  <si>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</si>
  <si>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</si>
  <si>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</si>
  <si>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</si>
  <si>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</si>
  <si>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</si>
  <si>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</si>
  <si>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</si>
  <si>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</si>
  <si>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</si>
  <si>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</si>
  <si>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</si>
  <si>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</si>
  <si>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</si>
  <si>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</si>
  <si>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</si>
  <si>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</si>
  <si>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</si>
  <si>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</si>
  <si>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</si>
  <si>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</si>
  <si>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</si>
  <si>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</si>
  <si>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</si>
  <si>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</si>
  <si>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</si>
  <si>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</si>
  <si>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</si>
  <si>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</si>
  <si>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</si>
  <si>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</si>
  <si>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</si>
  <si>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</si>
  <si>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</si>
  <si>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</si>
  <si>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</si>
  <si>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</si>
  <si>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</si>
  <si>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</si>
  <si>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</si>
  <si>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</si>
  <si>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</si>
  <si>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</si>
  <si>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</si>
  <si>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</si>
  <si>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</si>
  <si>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</si>
  <si>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</si>
  <si>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</si>
  <si>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</si>
  <si>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</si>
  <si>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</si>
  <si>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</si>
  <si>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</si>
  <si>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</si>
  <si>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</si>
  <si>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</si>
  <si>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</si>
  <si>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</si>
  <si>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</si>
  <si>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</si>
  <si>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</si>
  <si>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</si>
  <si>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</si>
  <si>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</si>
  <si>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</si>
  <si>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</si>
  <si>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</si>
  <si>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</si>
  <si>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</si>
  <si>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</si>
  <si>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</si>
  <si>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</si>
  <si>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</si>
  <si>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</si>
  <si>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</si>
  <si>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</si>
  <si>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</si>
  <si>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</si>
  <si>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</si>
  <si>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</si>
  <si>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</si>
  <si>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</si>
  <si>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</si>
  <si>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</si>
  <si>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</si>
  <si>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</si>
  <si>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</si>
  <si>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</si>
  <si>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</si>
  <si>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</si>
  <si>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</si>
  <si>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</si>
  <si>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</si>
  <si>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</si>
  <si>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</si>
  <si>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</si>
  <si>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</si>
  <si>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</si>
  <si>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</si>
  <si>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</si>
  <si>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</si>
  <si>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</si>
  <si>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</si>
  <si>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</si>
  <si>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</si>
  <si>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</si>
  <si>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</si>
  <si>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</si>
  <si>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</si>
  <si>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</si>
  <si>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</si>
  <si>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</si>
  <si>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</si>
  <si>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</si>
  <si>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</si>
  <si>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</si>
  <si>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</si>
  <si>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</si>
  <si>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</si>
  <si>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</si>
  <si>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</si>
  <si>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</si>
  <si>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</si>
  <si>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</si>
  <si>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</si>
  <si>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</si>
  <si>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</si>
  <si>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</si>
  <si>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</si>
  <si>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</si>
  <si>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</si>
  <si>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</si>
  <si>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</si>
  <si>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</si>
  <si>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</si>
  <si>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</si>
  <si>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</si>
  <si>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</si>
  <si>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</si>
  <si>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</si>
  <si>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</si>
  <si>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</si>
  <si>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</si>
  <si>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</si>
  <si>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</si>
  <si>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</si>
  <si>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</si>
  <si>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</si>
  <si>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</si>
  <si>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</si>
  <si>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</si>
  <si>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</si>
  <si>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</si>
  <si>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</si>
  <si>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</si>
  <si>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</si>
  <si>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</si>
  <si>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</si>
  <si>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</si>
  <si>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</si>
  <si>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</si>
  <si>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</si>
  <si>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</si>
  <si>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</si>
  <si>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</si>
  <si>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</si>
  <si>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</si>
  <si>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</si>
  <si>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</si>
  <si>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</si>
  <si>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</si>
  <si>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</si>
  <si>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</si>
  <si>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</si>
  <si>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</si>
  <si>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</si>
  <si>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</si>
  <si>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</si>
  <si>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</si>
  <si>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</si>
  <si>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</si>
  <si>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</si>
  <si>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</si>
  <si>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</si>
  <si>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</si>
  <si>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</si>
  <si>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</si>
  <si>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</si>
  <si>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</si>
  <si>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</si>
  <si>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</si>
  <si>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</si>
  <si>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</si>
  <si>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</si>
  <si>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</si>
  <si>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</si>
  <si>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</si>
  <si>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</si>
  <si>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</si>
  <si>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</si>
  <si>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</si>
  <si>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</si>
  <si>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</si>
  <si>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</si>
  <si>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</si>
  <si>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</si>
  <si>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</si>
  <si>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</si>
  <si>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</si>
  <si>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</si>
  <si>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</si>
  <si>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</si>
  <si>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</si>
  <si>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</si>
  <si>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</si>
  <si>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</si>
  <si>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</si>
  <si>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</si>
  <si>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</si>
  <si>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</si>
  <si>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</si>
  <si>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</si>
  <si>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</si>
  <si>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</si>
  <si>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</si>
  <si>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</si>
  <si>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</si>
  <si>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</si>
  <si>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</si>
  <si>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</si>
  <si>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</si>
  <si>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</si>
  <si>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</si>
  <si>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</si>
  <si>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</si>
  <si>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</si>
  <si>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</si>
  <si>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</si>
  <si>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</si>
  <si>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</si>
  <si>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</si>
  <si>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</si>
  <si>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</si>
  <si>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</si>
  <si>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</si>
  <si>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</si>
  <si>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</si>
  <si>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</si>
  <si>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</si>
  <si>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</si>
  <si>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</si>
  <si>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</si>
  <si>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</si>
  <si>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</si>
  <si>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</si>
  <si>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</si>
  <si>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</si>
  <si>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</si>
  <si>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</si>
  <si>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</si>
  <si>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</si>
  <si>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</si>
  <si>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</si>
  <si>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</si>
  <si>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</si>
  <si>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</si>
  <si>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</si>
  <si>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</si>
  <si>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</si>
  <si>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</si>
  <si>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</si>
  <si>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</si>
  <si>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</si>
  <si>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</si>
  <si>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</si>
  <si>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</si>
  <si>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</si>
  <si>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</si>
  <si>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</si>
  <si>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</si>
  <si>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</si>
  <si>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</si>
  <si>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</si>
  <si>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</si>
  <si>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</si>
  <si>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</si>
  <si>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</si>
  <si>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</si>
  <si>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</si>
  <si>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</si>
  <si>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</si>
  <si>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</si>
  <si>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</si>
  <si>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</si>
  <si>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</si>
  <si>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</si>
  <si>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</si>
  <si>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</si>
  <si>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</si>
  <si>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</si>
  <si>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</si>
  <si>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</si>
  <si>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</si>
  <si>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</si>
  <si>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</si>
  <si>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</si>
  <si>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</si>
  <si>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</si>
  <si>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</si>
  <si>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</si>
  <si>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</si>
  <si>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</si>
  <si>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</si>
  <si>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</si>
  <si>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</si>
  <si>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</si>
  <si>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</si>
  <si>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</si>
  <si>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</si>
  <si>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</si>
  <si>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</si>
  <si>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</si>
  <si>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</si>
  <si>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</si>
  <si>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</si>
  <si>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</si>
  <si>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</si>
  <si>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</si>
  <si>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</si>
  <si>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</si>
  <si>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</si>
  <si>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</si>
  <si>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</si>
  <si>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</si>
  <si>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</si>
  <si>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</si>
  <si>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</si>
  <si>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</si>
  <si>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</si>
  <si>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</si>
  <si>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</si>
  <si>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</si>
  <si>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</si>
  <si>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</si>
  <si>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</si>
  <si>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</si>
  <si>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</si>
  <si>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</si>
  <si>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</si>
  <si>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</si>
  <si>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</si>
  <si>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</si>
  <si>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</si>
  <si>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</si>
  <si>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</si>
  <si>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</si>
  <si>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</si>
  <si>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</si>
  <si>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</si>
  <si>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</si>
  <si>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</si>
  <si>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</si>
  <si>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</si>
  <si>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</si>
  <si>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</si>
  <si>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</si>
  <si>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</si>
  <si>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</si>
  <si>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</si>
  <si>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</si>
  <si>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</si>
  <si>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</si>
  <si>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</si>
  <si>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</si>
  <si>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</si>
  <si>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</si>
  <si>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</si>
  <si>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</si>
  <si>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</si>
  <si>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</si>
  <si>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</si>
  <si>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</si>
  <si>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</si>
  <si>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</si>
  <si>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</si>
  <si>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</si>
  <si>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</si>
  <si>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</si>
  <si>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</si>
  <si>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</si>
  <si>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</si>
  <si>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</si>
  <si>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</si>
  <si>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</si>
  <si>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</si>
  <si>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</si>
  <si>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</si>
  <si>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</si>
  <si>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</si>
  <si>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</si>
  <si>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</si>
  <si>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</si>
  <si>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</si>
  <si>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</si>
  <si>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</si>
  <si>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</si>
  <si>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</si>
  <si>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</si>
  <si>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</si>
  <si>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</si>
  <si>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</si>
  <si>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</si>
  <si>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</si>
  <si>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</si>
  <si>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</si>
  <si>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</si>
  <si>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</si>
  <si>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</si>
  <si>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</si>
  <si>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</si>
  <si>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</si>
  <si>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</si>
  <si>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</si>
  <si>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</si>
  <si>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</si>
  <si>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</si>
  <si>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</si>
  <si>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</si>
  <si>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</si>
  <si>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</si>
  <si>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</si>
  <si>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</si>
  <si>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</si>
  <si>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</si>
  <si>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</si>
  <si>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</si>
  <si>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</si>
  <si>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</si>
  <si>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</si>
  <si>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</si>
  <si>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</si>
  <si>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</si>
  <si>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</si>
  <si>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</si>
  <si>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</si>
  <si>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</si>
  <si>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</si>
  <si>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</si>
  <si>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</si>
  <si>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</si>
  <si>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</si>
  <si>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</si>
  <si>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</si>
  <si>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</si>
  <si>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</si>
  <si>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</si>
  <si>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</si>
  <si>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</si>
  <si>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</si>
  <si>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</si>
  <si>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</si>
  <si>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</si>
  <si>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</si>
  <si>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</si>
  <si>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</si>
  <si>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</si>
  <si>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</si>
  <si>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</si>
  <si>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</si>
  <si>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</si>
  <si>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</si>
  <si>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</si>
  <si>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</si>
  <si>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</si>
  <si>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</si>
  <si>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</si>
  <si>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</si>
  <si>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</si>
  <si>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</si>
  <si>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</si>
  <si>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</si>
  <si>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</si>
  <si>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</si>
  <si>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</si>
  <si>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</si>
  <si>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</si>
  <si>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</si>
  <si>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</si>
  <si>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</si>
  <si>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</si>
  <si>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</si>
  <si>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</si>
  <si>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</si>
  <si>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</si>
  <si>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</si>
  <si>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</si>
  <si>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</si>
  <si>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</si>
  <si>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</si>
  <si>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</si>
  <si>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</si>
  <si>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</si>
  <si>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</si>
  <si>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</si>
  <si>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</si>
  <si>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</si>
  <si>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</si>
  <si>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</si>
  <si>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</si>
  <si>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</si>
  <si>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</si>
  <si>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</si>
  <si>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</si>
  <si>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</si>
  <si>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</si>
  <si>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</si>
  <si>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</si>
  <si>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</si>
  <si>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</si>
  <si>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</si>
  <si>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</si>
  <si>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</si>
  <si>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</si>
  <si>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</si>
  <si>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</si>
  <si>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</si>
  <si>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</si>
  <si>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</si>
  <si>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</si>
  <si>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</si>
  <si>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</si>
  <si>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</si>
  <si>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</si>
  <si>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</si>
  <si>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</si>
  <si>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</si>
  <si>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</si>
  <si>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</si>
  <si>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</si>
  <si>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</si>
  <si>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</si>
  <si>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</si>
  <si>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</si>
  <si>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</si>
  <si>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</si>
  <si>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</si>
  <si>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</si>
  <si>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</si>
  <si>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</si>
  <si>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</si>
  <si>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</si>
  <si>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</si>
  <si>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</si>
  <si>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</si>
  <si>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</si>
  <si>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</si>
  <si>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</si>
  <si>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</si>
  <si>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</si>
  <si>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</si>
  <si>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</si>
  <si>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</si>
  <si>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</si>
  <si>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</si>
  <si>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</si>
  <si>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</si>
  <si>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</si>
  <si>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</si>
  <si>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</si>
  <si>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</si>
  <si>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</si>
  <si>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</si>
  <si>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</si>
  <si>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</si>
  <si>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</si>
  <si>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</si>
  <si>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</si>
  <si>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</si>
  <si>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</si>
  <si>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</si>
  <si>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</si>
  <si>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</si>
  <si>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</si>
  <si>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</si>
  <si>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</si>
  <si>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</si>
  <si>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</si>
  <si>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</si>
  <si>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</si>
  <si>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</si>
  <si>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</si>
  <si>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</si>
  <si>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</si>
  <si>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</si>
  <si>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</si>
  <si>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</si>
  <si>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</si>
  <si>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</si>
  <si>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</si>
  <si>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</si>
  <si>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</si>
  <si>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</si>
  <si>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</si>
  <si>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</si>
  <si>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</si>
  <si>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</si>
  <si>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</si>
  <si>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</si>
  <si>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</si>
  <si>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</si>
  <si>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</si>
  <si>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</si>
  <si>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</si>
  <si>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</si>
  <si>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</si>
  <si>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</si>
  <si>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</si>
  <si>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</si>
  <si>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</si>
  <si>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</si>
  <si>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</si>
  <si>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</si>
  <si>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</si>
  <si>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</si>
  <si>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</si>
  <si>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</si>
  <si>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</si>
  <si>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</si>
  <si>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</si>
  <si>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</si>
  <si>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</si>
  <si>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</si>
  <si>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</si>
  <si>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</si>
  <si>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</si>
  <si>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</si>
  <si>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</si>
  <si>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</si>
  <si>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</si>
  <si>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</si>
  <si>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</si>
  <si>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</si>
  <si>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</si>
  <si>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</si>
  <si>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</si>
  <si>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</si>
  <si>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</si>
  <si>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</si>
  <si>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</si>
  <si>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</si>
  <si>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</si>
  <si>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</si>
  <si>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</si>
  <si>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</si>
  <si>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</si>
  <si>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</si>
  <si>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</si>
  <si>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</si>
  <si>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</si>
  <si>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</si>
  <si>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</si>
  <si>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</si>
  <si>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</si>
  <si>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</si>
  <si>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</si>
  <si>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</si>
  <si>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</si>
  <si>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</si>
  <si>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</si>
  <si>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</si>
  <si>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</si>
  <si>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</si>
  <si>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</si>
  <si>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</si>
  <si>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</si>
  <si>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</si>
  <si>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</si>
  <si>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</si>
  <si>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</si>
  <si>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</si>
  <si>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</si>
  <si>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</si>
  <si>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</si>
  <si>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</si>
  <si>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</si>
  <si>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</si>
  <si>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</si>
  <si>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</si>
  <si>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</si>
  <si>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</si>
  <si>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</si>
  <si>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</si>
  <si>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</si>
  <si>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</si>
  <si>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</si>
  <si>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</si>
  <si>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</si>
  <si>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</si>
  <si>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</si>
  <si>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</si>
  <si>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</si>
  <si>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</si>
  <si>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</si>
  <si>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</si>
  <si>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</si>
  <si>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</si>
  <si>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</si>
  <si>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</si>
  <si>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</si>
  <si>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</si>
  <si>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</si>
  <si>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</si>
  <si>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</si>
  <si>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</si>
  <si>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</si>
  <si>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</si>
  <si>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</si>
  <si>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</si>
  <si>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</si>
  <si>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</si>
  <si>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</si>
  <si>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</si>
  <si>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</si>
  <si>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</si>
  <si>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</si>
  <si>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</si>
  <si>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</si>
  <si>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</si>
  <si>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</si>
  <si>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</si>
  <si>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</si>
  <si>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</si>
  <si>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</si>
  <si>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</si>
  <si>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</si>
  <si>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</si>
  <si>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</si>
  <si>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</si>
  <si>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</si>
  <si>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</si>
  <si>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</si>
  <si>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</si>
  <si>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</si>
  <si>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</si>
  <si>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</si>
  <si>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</si>
  <si>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</si>
  <si>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</si>
  <si>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</si>
  <si>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</si>
  <si>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</si>
  <si>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</si>
  <si>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</si>
  <si>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</si>
  <si>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</si>
  <si>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</si>
  <si>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</si>
  <si>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</si>
  <si>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</si>
  <si>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</si>
  <si>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</si>
  <si>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</si>
  <si>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</si>
  <si>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</si>
  <si>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</si>
  <si>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</si>
  <si>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</si>
  <si>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</si>
  <si>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</si>
  <si>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</si>
  <si>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</si>
  <si>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</si>
  <si>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</si>
  <si>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</si>
  <si>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</si>
  <si>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</si>
  <si>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</si>
  <si>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</si>
  <si>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</si>
  <si>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</si>
  <si>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</si>
  <si>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</si>
  <si>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</si>
  <si>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</si>
  <si>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</si>
  <si>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</si>
  <si>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</si>
  <si>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</si>
  <si>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</si>
  <si>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</si>
  <si>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</si>
  <si>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</si>
  <si>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</si>
  <si>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</si>
  <si>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</si>
  <si>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</si>
  <si>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</si>
  <si>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</si>
  <si>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</si>
  <si>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</si>
  <si>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</si>
  <si>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</si>
  <si>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</si>
  <si>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</si>
  <si>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</si>
  <si>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</si>
  <si>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</si>
  <si>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</si>
  <si>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</si>
  <si>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</si>
  <si>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</si>
  <si>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</si>
  <si>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</si>
  <si>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</si>
  <si>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</si>
  <si>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</si>
  <si>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</si>
  <si>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</si>
  <si>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</si>
  <si>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</si>
  <si>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</si>
  <si>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</si>
  <si>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</si>
  <si>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</si>
  <si>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</si>
  <si>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</si>
  <si>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</si>
  <si>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</si>
  <si>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</si>
  <si>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</si>
  <si>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</si>
  <si>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</si>
  <si>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</si>
  <si>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</si>
  <si>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</si>
  <si>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</si>
  <si>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</si>
  <si>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</si>
  <si>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</si>
  <si>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</si>
  <si>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</si>
  <si>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</si>
  <si>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</si>
  <si>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</si>
  <si>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</si>
  <si>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</si>
  <si>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</si>
  <si>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</si>
  <si>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</si>
  <si>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</si>
  <si>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</si>
  <si>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</si>
  <si>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</si>
  <si>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</si>
  <si>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</si>
  <si>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</si>
  <si>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</si>
  <si>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</si>
  <si>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</si>
  <si>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</si>
  <si>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</si>
  <si>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</si>
  <si>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</si>
  <si>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</si>
  <si>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</si>
  <si>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</si>
  <si>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</si>
  <si>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</si>
  <si>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</si>
  <si>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</si>
  <si>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</si>
  <si>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</si>
  <si>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</si>
  <si>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</si>
  <si>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</si>
  <si>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</si>
  <si>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</si>
  <si>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</si>
  <si>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</si>
  <si>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</si>
  <si>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</si>
  <si>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</si>
  <si>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</si>
  <si>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</si>
  <si>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</si>
  <si>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</si>
  <si>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</si>
  <si>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</si>
  <si>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</si>
  <si>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</si>
  <si>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</si>
  <si>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</si>
  <si>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</si>
  <si>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</si>
  <si>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</si>
  <si>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</si>
  <si>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</si>
  <si>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</si>
  <si>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</si>
  <si>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</si>
  <si>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</si>
  <si>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</si>
  <si>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</si>
  <si>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</si>
  <si>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</si>
  <si>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</si>
  <si>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</si>
  <si>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</si>
  <si>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</si>
  <si>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</si>
  <si>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</si>
  <si>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</si>
  <si>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</si>
  <si>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</si>
  <si>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</si>
  <si>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</si>
  <si>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</si>
  <si>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</si>
  <si>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</si>
  <si>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</si>
  <si>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</si>
  <si>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</si>
  <si>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</si>
  <si>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</si>
  <si>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</si>
  <si>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</si>
  <si>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</si>
  <si>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</si>
  <si>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</si>
  <si>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</si>
  <si>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</si>
  <si>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</si>
  <si>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</si>
  <si>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</si>
  <si>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</si>
  <si>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</si>
  <si>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</si>
  <si>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</si>
  <si>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</si>
  <si>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</si>
  <si>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</si>
  <si>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</si>
  <si>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</si>
  <si>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</si>
  <si>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</si>
  <si>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</si>
  <si>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</si>
  <si>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</si>
  <si>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</si>
  <si>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</si>
  <si>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</si>
  <si>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</si>
  <si>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</si>
  <si>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</si>
  <si>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</si>
  <si>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</si>
  <si>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</si>
  <si>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</si>
  <si>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</si>
  <si>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</si>
  <si>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</si>
  <si>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</si>
  <si>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</si>
  <si>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</si>
  <si>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</si>
  <si>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</si>
  <si>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</si>
  <si>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</si>
  <si>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</si>
  <si>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</si>
  <si>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</si>
  <si>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</si>
  <si>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</si>
  <si>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</si>
  <si>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</si>
  <si>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</si>
  <si>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</si>
  <si>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</si>
  <si>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</si>
  <si>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</si>
  <si>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</si>
  <si>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</si>
  <si>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</si>
  <si>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</si>
  <si>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</si>
  <si>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</si>
  <si>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</si>
  <si>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</si>
  <si>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</si>
  <si>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</si>
  <si>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</si>
  <si>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</si>
  <si>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</si>
  <si>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</si>
  <si>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</si>
  <si>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</si>
  <si>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</si>
  <si>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</si>
  <si>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</si>
  <si>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</si>
  <si>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</si>
  <si>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</si>
  <si>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</si>
  <si>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</si>
  <si>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</si>
  <si>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</si>
  <si>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</si>
  <si>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</si>
  <si>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</si>
  <si>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</si>
  <si>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</si>
  <si>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</si>
  <si>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</si>
  <si>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</si>
  <si>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</si>
  <si>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</si>
  <si>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</si>
  <si>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</si>
  <si>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</si>
  <si>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</si>
  <si>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</si>
  <si>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</si>
  <si>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</si>
  <si>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</si>
  <si>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</si>
  <si>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</si>
  <si>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</si>
  <si>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</si>
  <si>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</si>
  <si>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</si>
  <si>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</si>
  <si>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</si>
  <si>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</si>
  <si>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</si>
  <si>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</si>
  <si>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</si>
  <si>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</si>
  <si>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</si>
  <si>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</si>
  <si>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</si>
  <si>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</si>
  <si>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</si>
  <si>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</si>
  <si>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</si>
  <si>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</si>
  <si>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</si>
  <si>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</si>
  <si>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</si>
  <si>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</si>
  <si>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</si>
  <si>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</si>
  <si>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</si>
  <si>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</si>
  <si>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</si>
  <si>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</si>
  <si>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</si>
  <si>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</si>
  <si>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</si>
  <si>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</si>
  <si>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</si>
  <si>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</si>
  <si>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</si>
  <si>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</si>
  <si>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</si>
  <si>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</si>
  <si>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</si>
  <si>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</si>
  <si>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</si>
  <si>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</si>
  <si>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</si>
  <si>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</si>
  <si>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</si>
  <si>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</si>
  <si>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</si>
  <si>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</si>
  <si>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</si>
  <si>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</si>
  <si>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</si>
  <si>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</si>
  <si>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</si>
  <si>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</si>
  <si>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</si>
  <si>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</si>
  <si>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</si>
  <si>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</si>
  <si>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</si>
  <si>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</si>
  <si>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</si>
  <si>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</si>
  <si>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</si>
  <si>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</si>
  <si>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</si>
  <si>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</si>
  <si>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</si>
  <si>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</si>
  <si>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</si>
  <si>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</si>
  <si>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</si>
  <si>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</si>
  <si>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</si>
  <si>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</si>
  <si>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</si>
  <si>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</si>
  <si>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</si>
  <si>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</si>
  <si>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</si>
  <si>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</si>
  <si>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</si>
  <si>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</si>
  <si>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</si>
  <si>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</si>
  <si>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</si>
  <si>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</si>
  <si>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</si>
  <si>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</si>
  <si>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</si>
  <si>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</si>
  <si>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</si>
  <si>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</si>
  <si>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</si>
  <si>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</si>
  <si>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</si>
  <si>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</si>
  <si>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</si>
  <si>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</si>
  <si>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</si>
  <si>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</si>
  <si>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</si>
  <si>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</si>
  <si>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</si>
  <si>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</si>
  <si>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</si>
  <si>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</si>
  <si>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</si>
  <si>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</si>
  <si>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</si>
  <si>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</si>
  <si>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</si>
  <si>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</si>
  <si>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</si>
  <si>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</si>
  <si>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</si>
  <si>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</si>
  <si>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</si>
  <si>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</si>
  <si>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</si>
  <si>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</si>
  <si>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</si>
  <si>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</si>
  <si>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</si>
  <si>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</si>
  <si>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</si>
  <si>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</si>
  <si>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</si>
  <si>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</si>
  <si>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</si>
  <si>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</si>
  <si>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</si>
  <si>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</si>
  <si>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</si>
  <si>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</si>
  <si>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</si>
  <si>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</si>
  <si>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</si>
  <si>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</si>
  <si>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</si>
  <si>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</si>
  <si>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</si>
  <si>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</si>
  <si>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</si>
  <si>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</si>
  <si>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</si>
  <si>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</si>
  <si>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</si>
  <si>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</si>
  <si>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</si>
  <si>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</si>
  <si>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</si>
  <si>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</si>
  <si>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</si>
  <si>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</si>
  <si>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</si>
  <si>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</si>
  <si>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</si>
  <si>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</si>
  <si>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</si>
  <si>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</si>
  <si>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</si>
  <si>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</si>
  <si>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</si>
  <si>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</si>
  <si>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</si>
  <si>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</si>
  <si>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</si>
  <si>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</si>
  <si>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</si>
  <si>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</si>
  <si>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</si>
  <si>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</si>
  <si>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</si>
  <si>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</si>
  <si>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</si>
  <si>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</si>
  <si>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</si>
  <si>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</si>
  <si>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</si>
  <si>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</si>
  <si>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</si>
  <si>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</si>
  <si>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</si>
  <si>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</si>
  <si>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</si>
  <si>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</si>
  <si>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</si>
  <si>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</si>
  <si>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</si>
  <si>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</si>
  <si>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</si>
  <si>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</si>
  <si>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</si>
  <si>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</si>
  <si>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</si>
  <si>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</si>
  <si>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</si>
  <si>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</si>
  <si>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</si>
  <si>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</si>
  <si>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</si>
  <si>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</si>
  <si>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</si>
  <si>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</si>
  <si>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</si>
  <si>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</si>
  <si>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</si>
  <si>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</si>
  <si>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</si>
  <si>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</si>
  <si>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</si>
  <si>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</si>
  <si>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</si>
  <si>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</si>
  <si>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</si>
  <si>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</si>
  <si>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</si>
  <si>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</si>
  <si>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</si>
  <si>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</si>
  <si>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</si>
  <si>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</si>
  <si>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</si>
  <si>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</si>
  <si>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</si>
  <si>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</si>
  <si>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</si>
  <si>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</si>
  <si>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</si>
  <si>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</si>
  <si>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</si>
  <si>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</si>
  <si>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</si>
  <si>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</si>
  <si>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</si>
  <si>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</si>
  <si>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</si>
  <si>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</si>
  <si>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</si>
  <si>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</si>
  <si>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</si>
  <si>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</si>
  <si>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</si>
  <si>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</si>
  <si>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</si>
  <si>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</si>
  <si>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</si>
  <si>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</si>
  <si>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</si>
  <si>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</si>
  <si>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</si>
  <si>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</si>
  <si>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</si>
  <si>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</si>
  <si>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</si>
  <si>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</si>
  <si>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</si>
  <si>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</si>
  <si>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</si>
  <si>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</si>
  <si>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</si>
  <si>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</si>
  <si>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</si>
  <si>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</si>
  <si>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</si>
  <si>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</si>
  <si>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</si>
  <si>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</si>
  <si>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</si>
  <si>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</si>
  <si>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</si>
  <si>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</si>
  <si>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</si>
  <si>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</si>
  <si>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</si>
  <si>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</si>
  <si>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</si>
  <si>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</si>
  <si>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</si>
  <si>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</si>
  <si>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</si>
  <si>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</si>
  <si>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</si>
  <si>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</si>
  <si>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</si>
  <si>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</si>
  <si>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</si>
  <si>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</si>
  <si>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</si>
  <si>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</si>
  <si>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</si>
  <si>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</si>
  <si>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</si>
  <si>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</si>
  <si>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</si>
  <si>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</si>
  <si>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</si>
  <si>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</si>
  <si>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</si>
  <si>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</si>
  <si>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</si>
  <si>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</si>
  <si>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</si>
  <si>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</si>
  <si>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</si>
  <si>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</si>
  <si>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</si>
  <si>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</si>
  <si>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</si>
  <si>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</si>
  <si>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</si>
  <si>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</si>
  <si>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</si>
  <si>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</si>
  <si>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</si>
  <si>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</si>
  <si>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</si>
  <si>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</si>
  <si>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</si>
  <si>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</si>
  <si>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</si>
  <si>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</si>
  <si>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</si>
  <si>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</si>
  <si>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</si>
  <si>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</si>
  <si>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</si>
  <si>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</si>
  <si>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</si>
  <si>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</si>
  <si>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</si>
  <si>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</si>
  <si>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</si>
  <si>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</si>
  <si>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</si>
  <si>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</si>
  <si>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</si>
  <si>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</si>
  <si>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</si>
  <si>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</si>
  <si>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</si>
  <si>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</si>
  <si>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</si>
  <si>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</si>
  <si>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</si>
  <si>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</si>
  <si>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</si>
  <si>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</si>
  <si>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</si>
  <si>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</si>
  <si>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</si>
  <si>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</si>
  <si>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</si>
  <si>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</si>
  <si>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</si>
  <si>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</si>
  <si>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</si>
  <si>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</si>
  <si>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</si>
  <si>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</si>
  <si>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</si>
  <si>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</si>
  <si>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</si>
  <si>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</si>
  <si>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</si>
  <si>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</si>
  <si>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</si>
  <si>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</si>
  <si>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</si>
  <si>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</si>
  <si>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</si>
  <si>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</si>
  <si>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</si>
  <si>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</si>
  <si>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</si>
  <si>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</si>
  <si>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</si>
  <si>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</si>
  <si>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</si>
  <si>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</si>
  <si>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</si>
  <si>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</si>
  <si>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</si>
  <si>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</si>
  <si>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</si>
  <si>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</si>
  <si>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</si>
  <si>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</si>
  <si>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</si>
  <si>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</si>
  <si>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</si>
  <si>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</si>
  <si>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</si>
  <si>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</si>
  <si>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</si>
  <si>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</si>
  <si>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</si>
  <si>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</si>
  <si>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</si>
  <si>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</si>
  <si>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</si>
  <si>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</si>
  <si>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</si>
  <si>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</si>
  <si>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</si>
  <si>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</si>
  <si>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</si>
  <si>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</si>
  <si>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</si>
  <si>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</si>
  <si>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</si>
  <si>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</si>
  <si>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</si>
  <si>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</si>
  <si>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</si>
  <si>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</si>
  <si>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</si>
  <si>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</si>
  <si>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</si>
  <si>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</si>
  <si>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</si>
  <si>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</si>
  <si>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</si>
  <si>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</si>
  <si>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</si>
  <si>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</si>
  <si>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</si>
  <si>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</si>
  <si>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</si>
  <si>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</si>
  <si>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</si>
  <si>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</si>
  <si>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</si>
  <si>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</si>
  <si>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</si>
  <si>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</si>
  <si>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</si>
  <si>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</si>
  <si>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</si>
  <si>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</si>
  <si>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</si>
  <si>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</si>
  <si>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</si>
  <si>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</si>
  <si>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</si>
  <si>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</si>
  <si>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</si>
  <si>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</si>
  <si>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</si>
  <si>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</si>
  <si>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</si>
  <si>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</si>
  <si>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</si>
  <si>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</si>
  <si>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</si>
  <si>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</si>
  <si>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</si>
  <si>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</si>
  <si>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</si>
  <si>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</si>
  <si>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</si>
  <si>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</si>
  <si>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</si>
  <si>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</si>
  <si>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</si>
  <si>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</si>
  <si>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</si>
  <si>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</si>
  <si>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</si>
  <si>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</si>
  <si>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</si>
  <si>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</si>
  <si>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</si>
  <si>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</si>
  <si>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</si>
  <si>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</si>
  <si>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</si>
  <si>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</si>
  <si>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</si>
  <si>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</si>
  <si>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</si>
  <si>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</si>
  <si>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</si>
  <si>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</si>
  <si>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</si>
  <si>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</si>
  <si>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</si>
  <si>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</si>
  <si>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</si>
  <si>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</si>
  <si>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</si>
  <si>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</si>
  <si>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</si>
  <si>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</si>
  <si>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</si>
  <si>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</si>
  <si>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</si>
  <si>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</si>
  <si>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</si>
  <si>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</si>
  <si>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</si>
  <si>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</si>
  <si>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</si>
  <si>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</si>
  <si>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</si>
  <si>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</si>
  <si>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</si>
  <si>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</si>
  <si>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</si>
  <si>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</si>
  <si>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</si>
  <si>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</si>
  <si>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</si>
  <si>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</si>
  <si>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</si>
  <si>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</si>
  <si>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</si>
  <si>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</si>
  <si>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</si>
  <si>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</si>
  <si>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</si>
  <si>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</si>
  <si>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</si>
  <si>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</si>
  <si>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</si>
  <si>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</si>
  <si>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</si>
  <si>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</si>
  <si>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</si>
  <si>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</si>
  <si>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</si>
  <si>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</si>
  <si>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</si>
  <si>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</si>
  <si>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</si>
  <si>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</si>
  <si>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</si>
  <si>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</si>
  <si>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</si>
  <si>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</si>
  <si>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</si>
  <si>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</si>
  <si>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</si>
  <si>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</si>
  <si>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</si>
  <si>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</si>
  <si>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</si>
  <si>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</si>
  <si>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</si>
  <si>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</si>
  <si>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</si>
  <si>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</si>
  <si>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</si>
  <si>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</si>
  <si>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</si>
  <si>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</si>
  <si>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</si>
  <si>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</si>
  <si>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</si>
  <si>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</si>
  <si>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</si>
  <si>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</si>
  <si>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</si>
  <si>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</si>
  <si>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</si>
  <si>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</si>
  <si>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</si>
  <si>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</si>
  <si>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</si>
  <si>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</si>
  <si>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</si>
  <si>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</si>
  <si>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</si>
  <si>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</si>
  <si>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</si>
  <si>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</si>
  <si>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</si>
  <si>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</si>
  <si>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</si>
  <si>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</si>
  <si>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</si>
  <si>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</si>
  <si>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</si>
  <si>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</si>
  <si>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</si>
  <si>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</si>
  <si>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</si>
  <si>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</si>
  <si>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</si>
  <si>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</si>
  <si>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</si>
  <si>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</si>
  <si>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</si>
  <si>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</si>
  <si>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</si>
  <si>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</si>
  <si>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</si>
  <si>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</si>
  <si>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</si>
  <si>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</si>
  <si>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</si>
  <si>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</si>
  <si>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</si>
  <si>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</si>
  <si>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</si>
  <si>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</si>
  <si>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</si>
  <si>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</si>
  <si>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</si>
  <si>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</si>
  <si>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</si>
  <si>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</si>
  <si>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</si>
  <si>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</si>
  <si>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</si>
  <si>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</si>
  <si>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</si>
  <si>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</si>
  <si>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</si>
  <si>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</si>
  <si>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</si>
  <si>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</si>
  <si>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</si>
  <si>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</si>
  <si>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</si>
  <si>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</si>
  <si>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</si>
  <si>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</si>
  <si>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</si>
  <si>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</si>
  <si>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</si>
  <si>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</si>
  <si>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</si>
  <si>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</si>
  <si>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</si>
  <si>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</si>
  <si>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</si>
  <si>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</si>
  <si>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</si>
  <si>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</si>
  <si>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</si>
  <si>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</si>
  <si>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</si>
  <si>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</si>
  <si>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</si>
  <si>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</si>
  <si>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</si>
  <si>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</si>
  <si>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</si>
  <si>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</si>
  <si>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</si>
  <si>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</si>
  <si>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</si>
  <si>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</si>
  <si>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</si>
  <si>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</si>
  <si>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</si>
  <si>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</si>
  <si>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</si>
  <si>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</si>
  <si>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</si>
  <si>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</si>
  <si>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</si>
  <si>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</si>
  <si>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</si>
  <si>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</si>
  <si>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</si>
  <si>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</si>
  <si>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</si>
  <si>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</si>
  <si>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</si>
  <si>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</si>
  <si>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</si>
  <si>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</si>
  <si>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</si>
  <si>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</si>
  <si>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</si>
  <si>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</si>
  <si>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</si>
  <si>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</si>
  <si>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</si>
  <si>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</si>
  <si>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</si>
  <si>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</si>
  <si>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</si>
  <si>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</si>
  <si>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</si>
  <si>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</si>
  <si>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</si>
  <si>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</si>
  <si>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</si>
  <si>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</si>
  <si>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</si>
  <si>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</si>
  <si>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</si>
  <si>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</si>
  <si>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</si>
  <si>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</si>
  <si>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</si>
  <si>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</si>
  <si>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</si>
  <si>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</si>
  <si>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</si>
  <si>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</si>
  <si>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</si>
  <si>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</si>
  <si>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</si>
  <si>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</si>
  <si>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</si>
  <si>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</si>
  <si>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</si>
  <si>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</si>
  <si>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</si>
  <si>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</si>
  <si>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</si>
  <si>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</si>
  <si>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</si>
  <si>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</si>
  <si>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</si>
  <si>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</si>
  <si>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</si>
  <si>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</si>
  <si>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</si>
  <si>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</si>
  <si>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</si>
  <si>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</si>
  <si>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</si>
  <si>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</si>
  <si>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</si>
  <si>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</si>
  <si>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</si>
  <si>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</si>
  <si>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</si>
  <si>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</si>
  <si>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</si>
  <si>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</si>
  <si>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</si>
  <si>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</si>
  <si>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</si>
  <si>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</si>
  <si>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</si>
  <si>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</si>
  <si>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</si>
  <si>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</si>
  <si>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</si>
  <si>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</si>
  <si>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</si>
  <si>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</si>
  <si>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</si>
  <si>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</si>
  <si>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</si>
  <si>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</si>
  <si>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</si>
  <si>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</si>
  <si>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</si>
  <si>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</si>
  <si>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</si>
  <si>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</si>
  <si>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</si>
  <si>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</si>
  <si>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</si>
  <si>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</si>
  <si>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</si>
  <si>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</si>
  <si>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</si>
  <si>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</si>
  <si>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</si>
  <si>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</si>
  <si>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</si>
  <si>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</si>
  <si>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</si>
  <si>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</si>
  <si>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</si>
  <si>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</si>
  <si>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</si>
  <si>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</si>
  <si>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</si>
  <si>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</si>
  <si>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</si>
  <si>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</si>
  <si>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</si>
  <si>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</si>
  <si>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</si>
  <si>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</si>
  <si>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</si>
  <si>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</si>
  <si>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</si>
  <si>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</si>
  <si>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</si>
  <si>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</si>
  <si>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</si>
  <si>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</si>
  <si>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</si>
  <si>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</si>
  <si>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</si>
  <si>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</si>
  <si>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</si>
  <si>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</si>
  <si>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</si>
  <si>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</si>
  <si>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</si>
  <si>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</si>
  <si>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</si>
  <si>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</si>
  <si>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</si>
  <si>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</si>
  <si>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</si>
  <si>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</si>
  <si>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</si>
  <si>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</si>
  <si>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</si>
  <si>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</si>
  <si>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</si>
  <si>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</si>
  <si>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</si>
  <si>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</si>
  <si>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</si>
  <si>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</si>
  <si>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</si>
  <si>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</si>
  <si>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</si>
  <si>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</si>
  <si>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</si>
  <si>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</si>
  <si>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</si>
  <si>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</si>
  <si>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</si>
  <si>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</si>
  <si>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</si>
  <si>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</si>
  <si>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</si>
  <si>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</si>
  <si>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</si>
  <si>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</si>
  <si>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</si>
  <si>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</si>
  <si>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</si>
  <si>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</si>
  <si>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</si>
  <si>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</si>
  <si>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</si>
  <si>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</si>
  <si>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</si>
  <si>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</si>
  <si>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</si>
  <si>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</si>
  <si>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</si>
  <si>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</si>
  <si>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</si>
  <si>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</si>
  <si>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</si>
  <si>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</si>
  <si>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</si>
  <si>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</si>
  <si>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</si>
  <si>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</si>
  <si>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</si>
  <si>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</si>
  <si>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</si>
  <si>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</si>
  <si>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</si>
  <si>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</si>
  <si>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</si>
  <si>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</si>
  <si>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</si>
  <si>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</si>
  <si>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</si>
  <si>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</si>
  <si>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</si>
  <si>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</si>
  <si>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</si>
  <si>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</si>
  <si>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</si>
  <si>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</si>
  <si>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</si>
  <si>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</si>
  <si>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</si>
  <si>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</si>
  <si>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</si>
  <si>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</si>
  <si>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</si>
  <si>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</si>
  <si>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</si>
  <si>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</si>
  <si>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</si>
  <si>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</si>
  <si>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</si>
  <si>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</si>
  <si>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</si>
  <si>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</si>
  <si>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</si>
  <si>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</si>
  <si>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</si>
  <si>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</si>
  <si>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</si>
  <si>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</si>
  <si>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</si>
  <si>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</si>
  <si>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</si>
  <si>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</si>
  <si>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</si>
  <si>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</si>
  <si>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</si>
  <si>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</si>
  <si>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</si>
  <si>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</si>
  <si>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</si>
  <si>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</si>
  <si>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</si>
  <si>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</si>
  <si>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</si>
  <si>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</si>
  <si>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</si>
  <si>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</si>
  <si>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</si>
  <si>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</si>
  <si>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</si>
  <si>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</si>
  <si>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</si>
  <si>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</si>
  <si>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</si>
  <si>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</si>
  <si>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</si>
  <si>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</si>
  <si>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</si>
  <si>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</si>
  <si>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</si>
  <si>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</si>
  <si>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</si>
  <si>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</si>
  <si>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</si>
  <si>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</si>
  <si>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</si>
  <si>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</si>
  <si>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</si>
  <si>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</si>
  <si>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</si>
  <si>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</si>
  <si>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</si>
  <si>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</si>
  <si>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</si>
  <si>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</si>
  <si>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</si>
  <si>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</si>
  <si>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</si>
  <si>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</si>
  <si>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</si>
  <si>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</si>
  <si>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</si>
  <si>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</si>
  <si>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</si>
  <si>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</si>
  <si>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</si>
  <si>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</si>
  <si>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</si>
  <si>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</si>
  <si>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</si>
  <si>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</si>
  <si>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</si>
  <si>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</si>
  <si>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</si>
  <si>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</si>
  <si>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</si>
  <si>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</si>
  <si>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</si>
  <si>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</si>
  <si>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</si>
  <si>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</si>
  <si>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</si>
  <si>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</si>
  <si>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</si>
  <si>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</si>
  <si>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</si>
  <si>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</si>
  <si>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</si>
  <si>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</si>
  <si>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</si>
  <si>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</si>
  <si>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</si>
  <si>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</si>
  <si>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</si>
  <si>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</si>
  <si>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</si>
  <si>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</si>
  <si>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</si>
  <si>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</si>
  <si>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</si>
  <si>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</si>
  <si>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</si>
  <si>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</si>
  <si>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</si>
  <si>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</si>
  <si>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</si>
  <si>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</si>
  <si>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</si>
  <si>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</si>
  <si>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</si>
  <si>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</si>
  <si>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</si>
  <si>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</si>
  <si>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</si>
  <si>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</si>
  <si>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</si>
  <si>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</si>
  <si>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</si>
  <si>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</si>
  <si>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</si>
  <si>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</si>
  <si>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</si>
  <si>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</si>
  <si>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</si>
  <si>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</si>
  <si>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</si>
  <si>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</si>
  <si>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</si>
  <si>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</si>
  <si>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</si>
  <si>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</si>
  <si>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</si>
  <si>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</si>
  <si>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</si>
  <si>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</si>
  <si>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</si>
  <si>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</si>
  <si>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</si>
  <si>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</si>
  <si>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</si>
  <si>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</si>
  <si>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</si>
  <si>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</si>
  <si>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</si>
  <si>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</si>
  <si>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</si>
  <si>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</si>
  <si>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</si>
  <si>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</si>
  <si>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</si>
  <si>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</si>
  <si>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</si>
  <si>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</si>
  <si>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</si>
  <si>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</si>
  <si>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</si>
  <si>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</si>
  <si>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</si>
  <si>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</si>
  <si>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</si>
  <si>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</si>
  <si>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</si>
  <si>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</si>
  <si>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</si>
  <si>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</si>
  <si>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</si>
  <si>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</si>
  <si>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</si>
  <si>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</si>
  <si>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</si>
  <si>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</si>
  <si>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</si>
  <si>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</si>
  <si>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</si>
  <si>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</si>
  <si>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</si>
  <si>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</si>
  <si>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</si>
  <si>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</si>
  <si>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</si>
  <si>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</si>
  <si>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</si>
  <si>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</si>
  <si>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</si>
  <si>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</si>
  <si>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</si>
  <si>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</si>
  <si>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</si>
  <si>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</si>
  <si>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</si>
  <si>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</si>
  <si>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</si>
  <si>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</si>
  <si>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</si>
  <si>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</si>
  <si>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</si>
  <si>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</si>
  <si>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</si>
  <si>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</si>
  <si>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</si>
  <si>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</si>
  <si>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</si>
  <si>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</si>
  <si>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</si>
  <si>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</si>
  <si>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</si>
  <si>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</si>
  <si>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</si>
  <si>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</si>
  <si>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</si>
  <si>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</si>
  <si>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</si>
  <si>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</si>
  <si>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</si>
  <si>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</si>
  <si>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</si>
  <si>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</si>
  <si>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</si>
  <si>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</si>
  <si>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</si>
  <si>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</si>
  <si>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</si>
  <si>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</si>
  <si>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</si>
  <si>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</si>
  <si>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</si>
  <si>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</si>
  <si>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</si>
  <si>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</si>
  <si>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</si>
  <si>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</si>
  <si>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</si>
  <si>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</si>
  <si>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</si>
  <si>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</si>
  <si>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</si>
  <si>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</si>
  <si>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</si>
  <si>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</si>
  <si>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</si>
  <si>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</si>
  <si>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</si>
  <si>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</si>
  <si>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</si>
  <si>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</si>
  <si>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</si>
  <si>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</si>
  <si>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</si>
  <si>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</si>
  <si>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</si>
  <si>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</si>
  <si>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</si>
  <si>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</si>
  <si>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</si>
  <si>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</si>
  <si>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</si>
  <si>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</si>
  <si>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</si>
  <si>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</si>
  <si>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</si>
  <si>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</si>
  <si>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</si>
  <si>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</si>
  <si>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</si>
  <si>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</si>
  <si>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</si>
  <si>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</si>
  <si>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</si>
  <si>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</si>
  <si>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</si>
  <si>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</si>
  <si>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</si>
  <si>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</si>
  <si>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</si>
  <si>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</si>
  <si>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</si>
  <si>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</si>
  <si>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</si>
  <si>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</si>
  <si>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</si>
  <si>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</si>
  <si>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</si>
  <si>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</si>
  <si>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</si>
  <si>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</si>
  <si>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</si>
  <si>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</si>
  <si>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</si>
  <si>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</si>
  <si>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</si>
  <si>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</si>
  <si>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</si>
  <si>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</si>
  <si>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</si>
  <si>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</si>
  <si>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</si>
  <si>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</si>
  <si>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</si>
  <si>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</si>
  <si>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</si>
  <si>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</si>
  <si>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</si>
  <si>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</si>
  <si>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</si>
  <si>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</si>
  <si>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</si>
  <si>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</si>
  <si>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</si>
  <si>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</si>
  <si>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</si>
  <si>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</si>
  <si>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</si>
  <si>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</si>
  <si>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</si>
  <si>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</si>
  <si>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</si>
  <si>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</si>
  <si>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</si>
  <si>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</si>
  <si>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</si>
  <si>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</si>
  <si>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</si>
  <si>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</si>
  <si>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</si>
  <si>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</si>
  <si>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</si>
  <si>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</si>
  <si>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</si>
  <si>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</si>
  <si>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</si>
  <si>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</si>
  <si>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</si>
  <si>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</si>
  <si>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</si>
  <si>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</si>
  <si>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</si>
  <si>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</si>
  <si>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</si>
  <si>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</si>
  <si>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</si>
  <si>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</si>
  <si>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</si>
  <si>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</si>
  <si>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</si>
  <si>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</si>
  <si>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</si>
  <si>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</si>
  <si>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</si>
  <si>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</si>
  <si>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</si>
  <si>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</si>
  <si>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</si>
  <si>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</si>
  <si>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</si>
  <si>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</si>
  <si>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</si>
  <si>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</si>
  <si>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</si>
  <si>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</si>
  <si>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</si>
  <si>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</si>
  <si>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</si>
  <si>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</si>
  <si>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</si>
  <si>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</si>
  <si>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</si>
  <si>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</si>
  <si>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</si>
  <si>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</si>
  <si>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</si>
  <si>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</si>
  <si>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</si>
  <si>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</si>
  <si>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</si>
  <si>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</si>
  <si>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</si>
  <si>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</si>
  <si>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</si>
  <si>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</si>
  <si>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</si>
  <si>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</si>
  <si>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</si>
  <si>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</si>
  <si>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</si>
  <si>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</si>
  <si>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</si>
  <si>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</si>
  <si>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</si>
  <si>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</si>
  <si>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</si>
  <si>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</si>
  <si>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</si>
  <si>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</si>
  <si>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</si>
  <si>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</si>
  <si>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</si>
  <si>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</si>
  <si>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</si>
  <si>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</si>
  <si>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</si>
  <si>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</si>
  <si>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</si>
  <si>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</si>
  <si>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</si>
  <si>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</si>
  <si>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</si>
  <si>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</si>
  <si>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</si>
  <si>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</si>
  <si>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</si>
  <si>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</si>
  <si>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</si>
  <si>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</si>
  <si>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</si>
  <si>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</si>
  <si>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</si>
  <si>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</si>
  <si>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</si>
  <si>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</si>
  <si>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</si>
  <si>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</si>
  <si>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</si>
  <si>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</si>
  <si>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</si>
  <si>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</si>
  <si>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</si>
  <si>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</si>
  <si>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</si>
  <si>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</si>
  <si>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</si>
  <si>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</si>
  <si>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</si>
  <si>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</si>
  <si>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</si>
  <si>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</si>
  <si>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</si>
  <si>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</si>
  <si>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</si>
  <si>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</si>
  <si>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</si>
  <si>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</si>
  <si>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</si>
  <si>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</si>
  <si>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</si>
  <si>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</si>
  <si>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</si>
  <si>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</si>
  <si>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</si>
  <si>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</si>
  <si>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</si>
  <si>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</si>
  <si>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</si>
  <si>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</si>
  <si>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</si>
  <si>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</si>
  <si>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</si>
  <si>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</si>
  <si>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</si>
  <si>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</si>
  <si>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</si>
  <si>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</si>
  <si>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</si>
  <si>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</si>
  <si>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</si>
  <si>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</si>
  <si>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</si>
  <si>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</si>
  <si>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</si>
  <si>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</si>
  <si>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</si>
  <si>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</si>
  <si>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</si>
  <si>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</si>
  <si>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</si>
  <si>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</si>
  <si>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</si>
  <si>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</si>
  <si>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</si>
  <si>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</si>
  <si>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</si>
  <si>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</si>
  <si>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</si>
  <si>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</si>
  <si>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</si>
  <si>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</si>
  <si>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</si>
  <si>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</si>
  <si>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</si>
  <si>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</si>
  <si>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</si>
  <si>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</si>
  <si>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</si>
  <si>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</si>
  <si>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</si>
  <si>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</si>
  <si>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</si>
  <si>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</si>
  <si>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</si>
  <si>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</si>
  <si>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</si>
  <si>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</si>
  <si>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</si>
  <si>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</si>
  <si>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</si>
  <si>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</si>
  <si>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</si>
  <si>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</si>
  <si>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</si>
  <si>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</si>
  <si>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</si>
  <si>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</si>
  <si>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</si>
  <si>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</si>
  <si>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</si>
  <si>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</si>
  <si>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</si>
  <si>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</si>
  <si>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</si>
  <si>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</si>
  <si>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</si>
  <si>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</si>
  <si>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</si>
  <si>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</si>
  <si>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</si>
  <si>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</si>
  <si>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</si>
  <si>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</si>
  <si>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</si>
  <si>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</si>
  <si>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</si>
  <si>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</si>
  <si>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</si>
  <si>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</si>
  <si>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</si>
  <si>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</si>
  <si>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</si>
  <si>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</si>
  <si>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</si>
  <si>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</si>
  <si>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</si>
  <si>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</si>
  <si>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</si>
  <si>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</si>
  <si>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</si>
  <si>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</si>
  <si>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</si>
  <si>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</si>
  <si>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</si>
  <si>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</si>
  <si>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</si>
  <si>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</si>
  <si>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</si>
  <si>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</si>
  <si>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</si>
  <si>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</si>
  <si>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</si>
  <si>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</si>
  <si>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</si>
  <si>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</si>
  <si>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</si>
  <si>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</si>
  <si>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</si>
  <si>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</si>
  <si>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</si>
  <si>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</si>
  <si>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</si>
  <si>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</si>
  <si>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</si>
  <si>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</si>
  <si>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</si>
  <si>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</si>
  <si>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</si>
  <si>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</si>
  <si>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</si>
  <si>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</si>
  <si>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</si>
  <si>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</si>
  <si>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</si>
  <si>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</si>
  <si>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</si>
  <si>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</si>
  <si>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</si>
  <si>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</si>
  <si>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</si>
  <si>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</si>
  <si>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</si>
  <si>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</si>
  <si>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</si>
  <si>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</si>
  <si>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</si>
  <si>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</si>
  <si>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</si>
  <si>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</si>
  <si>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</si>
  <si>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</si>
  <si>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</si>
  <si>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</si>
  <si>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</si>
  <si>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</si>
  <si>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</si>
  <si>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</si>
  <si>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</si>
  <si>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</si>
  <si>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</si>
  <si>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</si>
  <si>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</si>
  <si>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</si>
  <si>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</si>
  <si>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</si>
  <si>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</si>
  <si>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</si>
  <si>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</si>
  <si>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</si>
  <si>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</si>
  <si>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</si>
  <si>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</si>
  <si>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</si>
  <si>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</si>
  <si>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</si>
  <si>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</si>
  <si>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</si>
  <si>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</si>
  <si>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</si>
  <si>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</si>
  <si>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</si>
  <si>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</si>
  <si>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</si>
  <si>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</si>
  <si>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</si>
  <si>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</si>
  <si>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</si>
  <si>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</si>
  <si>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</si>
  <si>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</si>
  <si>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</si>
  <si>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</si>
  <si>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</si>
  <si>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</si>
  <si>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</si>
  <si>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</si>
  <si>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</si>
  <si>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</si>
  <si>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</si>
  <si>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</si>
  <si>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</si>
  <si>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</si>
  <si>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</si>
  <si>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</si>
  <si>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</si>
  <si>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</si>
  <si>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</si>
  <si>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</si>
  <si>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</si>
  <si>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</si>
  <si>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</si>
  <si>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</si>
  <si>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</si>
  <si>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</si>
  <si>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</si>
  <si>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</si>
  <si>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</si>
  <si>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</si>
  <si>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</si>
  <si>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</si>
  <si>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</si>
  <si>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</si>
  <si>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</si>
  <si>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</si>
  <si>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</si>
  <si>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</si>
  <si>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</si>
  <si>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</si>
  <si>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</si>
  <si>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</si>
  <si>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</si>
  <si>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</si>
  <si>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</si>
  <si>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</si>
  <si>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</si>
  <si>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</si>
  <si>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</si>
  <si>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</si>
  <si>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</si>
  <si>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</si>
  <si>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</si>
  <si>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</si>
  <si>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</si>
  <si>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</si>
  <si>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</si>
  <si>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</si>
  <si>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</si>
  <si>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</si>
  <si>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</si>
  <si>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</si>
  <si>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</si>
  <si>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</si>
  <si>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</si>
  <si>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</si>
  <si>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</si>
  <si>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</si>
  <si>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</si>
  <si>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</si>
  <si>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</si>
  <si>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</si>
  <si>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</si>
  <si>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</si>
  <si>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</si>
  <si>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</si>
  <si>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</si>
  <si>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</si>
  <si>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</si>
  <si>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</si>
  <si>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</si>
  <si>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</si>
  <si>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</si>
  <si>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</si>
  <si>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</si>
  <si>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</si>
  <si>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</si>
  <si>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</si>
  <si>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</si>
  <si>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</si>
  <si>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</si>
  <si>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</si>
  <si>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</si>
  <si>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</si>
  <si>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</si>
  <si>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</si>
  <si>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</si>
  <si>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</si>
  <si>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</si>
  <si>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</si>
  <si>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</si>
  <si>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</si>
  <si>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</si>
  <si>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</si>
  <si>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</si>
  <si>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</si>
  <si>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</si>
  <si>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</si>
  <si>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</si>
  <si>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</si>
  <si>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</si>
  <si>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</si>
  <si>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</si>
  <si>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</si>
  <si>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</si>
  <si>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</si>
  <si>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</si>
  <si>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</si>
  <si>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</si>
  <si>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</si>
  <si>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</si>
  <si>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</si>
  <si>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</si>
  <si>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</si>
  <si>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</si>
  <si>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</si>
  <si>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</si>
  <si>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</si>
  <si>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</si>
  <si>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</si>
  <si>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</si>
  <si>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</si>
  <si>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</si>
  <si>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</si>
  <si>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</si>
  <si>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</si>
  <si>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</si>
  <si>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</si>
  <si>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</si>
  <si>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</si>
  <si>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</si>
  <si>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</si>
  <si>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</si>
  <si>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</si>
  <si>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</si>
  <si>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</si>
  <si>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</si>
  <si>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</si>
  <si>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</si>
  <si>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</si>
  <si>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</si>
  <si>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</si>
  <si>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</si>
  <si>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</si>
  <si>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</si>
  <si>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</si>
  <si>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</si>
  <si>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</si>
  <si>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</si>
  <si>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</si>
  <si>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</si>
  <si>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</si>
  <si>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</si>
  <si>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</si>
  <si>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</si>
  <si>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</si>
  <si>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</si>
  <si>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</si>
  <si>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</si>
  <si>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</si>
  <si>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</si>
  <si>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</si>
  <si>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</si>
  <si>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</si>
  <si>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</si>
  <si>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</si>
  <si>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</si>
  <si>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</si>
  <si>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</si>
  <si>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</si>
  <si>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</si>
  <si>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</si>
  <si>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</si>
  <si>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</si>
  <si>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</si>
  <si>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</si>
  <si>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</si>
  <si>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</si>
  <si>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</si>
  <si>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</si>
  <si>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</si>
  <si>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</si>
  <si>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</si>
  <si>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</si>
  <si>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</si>
  <si>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</si>
  <si>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</si>
  <si>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</si>
  <si>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</si>
  <si>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</si>
  <si>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</si>
  <si>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</si>
  <si>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</si>
  <si>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</si>
  <si>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</si>
  <si>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</si>
  <si>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</si>
  <si>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</si>
  <si>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</si>
  <si>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</si>
  <si>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</si>
  <si>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</si>
  <si>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</si>
  <si>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</si>
  <si>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</si>
  <si>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</si>
  <si>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</si>
  <si>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</si>
  <si>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</si>
  <si>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</si>
  <si>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</si>
  <si>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</si>
  <si>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</si>
  <si>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</si>
  <si>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</si>
  <si>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</si>
  <si>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</si>
  <si>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</si>
  <si>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</si>
  <si>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</si>
  <si>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</si>
  <si>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</si>
  <si>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</si>
  <si>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</si>
  <si>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</si>
  <si>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</si>
  <si>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</si>
  <si>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</si>
  <si>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</si>
  <si>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</si>
  <si>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</si>
  <si>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</si>
  <si>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</si>
  <si>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</si>
  <si>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</si>
  <si>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</si>
  <si>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</si>
  <si>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</si>
  <si>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</si>
  <si>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</si>
  <si>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</si>
  <si>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</si>
  <si>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</si>
  <si>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</si>
  <si>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</si>
  <si>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</si>
  <si>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</si>
  <si>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</si>
  <si>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</si>
  <si>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</si>
  <si>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</si>
  <si>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</si>
  <si>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</si>
  <si>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</si>
  <si>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</si>
  <si>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</si>
  <si>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</si>
  <si>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</si>
  <si>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</si>
  <si>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</si>
  <si>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</si>
  <si>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</si>
  <si>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</si>
  <si>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</si>
  <si>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</si>
  <si>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</si>
  <si>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</si>
  <si>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</si>
  <si>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</si>
  <si>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</si>
  <si>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</si>
  <si>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</si>
  <si>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</si>
  <si>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</si>
  <si>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</si>
  <si>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</si>
  <si>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</si>
  <si>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</si>
  <si>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</si>
  <si>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</si>
  <si>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</si>
  <si>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</si>
  <si>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</si>
  <si>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</si>
  <si>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</si>
  <si>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</si>
  <si>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</si>
  <si>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</si>
  <si>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</si>
  <si>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</si>
  <si>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</si>
  <si>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</si>
  <si>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</si>
  <si>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</si>
  <si>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</si>
  <si>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</si>
  <si>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</si>
  <si>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</si>
  <si>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</si>
  <si>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</si>
  <si>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</si>
  <si>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</si>
  <si>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</si>
  <si>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</si>
  <si>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</si>
  <si>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</si>
  <si>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</si>
  <si>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</si>
  <si>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</si>
  <si>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</si>
  <si>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</si>
  <si>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</si>
  <si>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</si>
  <si>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</si>
  <si>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</si>
  <si>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</si>
  <si>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</si>
  <si>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</si>
  <si>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</si>
  <si>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</si>
  <si>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</si>
  <si>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</si>
  <si>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</si>
  <si>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</si>
  <si>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</si>
  <si>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</si>
  <si>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</si>
  <si>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</si>
  <si>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</si>
  <si>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</si>
  <si>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</si>
  <si>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</si>
  <si>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</si>
  <si>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</si>
  <si>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</si>
  <si>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</si>
  <si>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</si>
  <si>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</si>
  <si>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</si>
  <si>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</si>
  <si>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</si>
  <si>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</si>
  <si>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</si>
  <si>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</si>
  <si>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</si>
  <si>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</si>
  <si>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</si>
  <si>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</si>
  <si>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</si>
  <si>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</si>
  <si>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</si>
  <si>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</si>
  <si>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</si>
  <si>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</si>
  <si>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</si>
  <si>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</si>
  <si>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</si>
  <si>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</si>
  <si>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</si>
  <si>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</si>
  <si>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</si>
  <si>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</si>
  <si>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</si>
  <si>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</si>
  <si>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</si>
  <si>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</si>
  <si>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</si>
  <si>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</si>
  <si>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</si>
  <si>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</si>
  <si>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</si>
  <si>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</si>
  <si>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</si>
  <si>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</si>
  <si>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</si>
  <si>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</si>
  <si>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</si>
  <si>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</si>
  <si>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</si>
  <si>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</si>
  <si>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</si>
  <si>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</si>
  <si>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</si>
  <si>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</si>
  <si>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</si>
  <si>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</si>
  <si>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</si>
  <si>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</si>
  <si>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</si>
  <si>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</si>
  <si>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</si>
  <si>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</si>
  <si>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</si>
  <si>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</si>
  <si>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</si>
  <si>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</si>
  <si>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</si>
  <si>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</si>
  <si>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</si>
  <si>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</si>
  <si>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</si>
  <si>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</si>
  <si>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</si>
  <si>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</si>
  <si>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</si>
  <si>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</si>
  <si>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</si>
  <si>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</si>
  <si>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</si>
  <si>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</si>
  <si>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</si>
  <si>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</si>
  <si>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</si>
  <si>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</si>
  <si>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</si>
  <si>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</si>
  <si>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</si>
  <si>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</si>
  <si>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</si>
  <si>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</si>
  <si>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</si>
  <si>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</si>
  <si>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</si>
  <si>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</si>
  <si>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</si>
  <si>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</si>
  <si>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</si>
  <si>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</si>
  <si>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</si>
  <si>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</si>
  <si>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</si>
  <si>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</si>
  <si>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</si>
  <si>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</si>
  <si>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</si>
  <si>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</si>
  <si>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</si>
  <si>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</si>
  <si>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</si>
  <si>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</si>
  <si>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</si>
  <si>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</si>
  <si>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</si>
  <si>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</si>
  <si>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</si>
  <si>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</si>
  <si>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</si>
  <si>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</si>
  <si>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</si>
  <si>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</si>
  <si>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</si>
  <si>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</si>
  <si>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</si>
  <si>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</si>
  <si>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</si>
  <si>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</si>
  <si>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</si>
  <si>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</si>
  <si>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</si>
  <si>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</si>
  <si>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</si>
  <si>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</si>
  <si>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</si>
  <si>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</si>
  <si>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</si>
  <si>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</si>
  <si>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</si>
  <si>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</si>
  <si>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</si>
  <si>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</si>
  <si>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</si>
  <si>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</si>
  <si>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</si>
  <si>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</si>
  <si>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</si>
  <si>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</si>
  <si>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</si>
  <si>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</si>
  <si>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</si>
  <si>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</si>
  <si>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</si>
  <si>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</si>
  <si>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</si>
  <si>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</si>
  <si>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</si>
  <si>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</si>
  <si>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</si>
  <si>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</si>
  <si>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</si>
  <si>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</si>
  <si>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</si>
  <si>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</si>
  <si>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</si>
  <si>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</si>
  <si>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</si>
  <si>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</si>
  <si>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</si>
  <si>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</si>
  <si>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</si>
  <si>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</si>
  <si>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</si>
  <si>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</si>
  <si>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</si>
  <si>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</si>
  <si>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</si>
  <si>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</si>
  <si>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</si>
  <si>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</si>
  <si>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</si>
  <si>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</si>
  <si>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</si>
  <si>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</si>
  <si>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</si>
  <si>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</si>
  <si>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</si>
  <si>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</si>
  <si>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</si>
  <si>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</si>
  <si>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</si>
  <si>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</si>
  <si>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</si>
  <si>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</si>
  <si>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</si>
  <si>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</si>
  <si>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</si>
  <si>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</si>
  <si>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</si>
  <si>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</si>
  <si>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</si>
  <si>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</si>
  <si>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</si>
  <si>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</si>
  <si>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</si>
  <si>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</si>
  <si>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</si>
  <si>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</si>
  <si>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</si>
  <si>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</si>
  <si>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</si>
  <si>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</si>
  <si>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</si>
  <si>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</si>
  <si>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</si>
  <si>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</si>
  <si>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</si>
  <si>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</si>
  <si>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</si>
  <si>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</si>
  <si>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</si>
  <si>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</si>
  <si>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</si>
  <si>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</si>
  <si>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</si>
  <si>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</si>
  <si>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</si>
  <si>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</si>
  <si>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</si>
  <si>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</si>
  <si>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</si>
  <si>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</si>
  <si>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</si>
  <si>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</si>
  <si>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</si>
  <si>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</si>
  <si>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</si>
  <si>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</si>
  <si>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</si>
  <si>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</si>
  <si>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</si>
  <si>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</si>
  <si>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</si>
  <si>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</si>
  <si>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</si>
  <si>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</si>
  <si>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</si>
  <si>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</si>
  <si>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</si>
  <si>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</si>
  <si>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</si>
  <si>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</si>
  <si>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</si>
  <si>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</si>
  <si>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</si>
  <si>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</si>
  <si>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</si>
  <si>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</si>
  <si>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</si>
  <si>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</si>
  <si>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</si>
  <si>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</si>
  <si>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</si>
  <si>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</si>
  <si>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</si>
  <si>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</si>
  <si>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</si>
  <si>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</si>
  <si>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</si>
  <si>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</si>
  <si>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</si>
  <si>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</si>
  <si>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</si>
  <si>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</si>
  <si>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</si>
  <si>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</si>
  <si>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</si>
  <si>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</si>
  <si>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</si>
  <si>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</si>
  <si>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</si>
  <si>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</si>
  <si>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</si>
  <si>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</si>
  <si>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</si>
  <si>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</si>
  <si>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</si>
  <si>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</si>
  <si>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</si>
  <si>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</si>
  <si>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</si>
  <si>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</si>
  <si>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</si>
  <si>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</si>
  <si>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</si>
  <si>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</si>
  <si>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</si>
  <si>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</si>
  <si>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</si>
  <si>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</si>
  <si>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</si>
  <si>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</si>
  <si>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</si>
  <si>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</si>
  <si>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</si>
  <si>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</si>
  <si>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</si>
  <si>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</si>
  <si>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</si>
  <si>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</si>
  <si>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</si>
  <si>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</si>
  <si>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</si>
  <si>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</si>
  <si>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</si>
  <si>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</si>
  <si>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</si>
  <si>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</si>
  <si>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</si>
  <si>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</si>
  <si>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</si>
  <si>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</si>
  <si>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</si>
  <si>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</si>
  <si>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</si>
  <si>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</si>
  <si>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</si>
  <si>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</si>
  <si>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</si>
  <si>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</si>
  <si>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</si>
  <si>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</si>
  <si>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</si>
  <si>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</si>
  <si>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</si>
  <si>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</si>
  <si>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</si>
  <si>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</si>
  <si>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</si>
  <si>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</si>
  <si>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</si>
  <si>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</si>
  <si>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</si>
  <si>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</si>
  <si>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</si>
  <si>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</si>
  <si>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</si>
  <si>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</si>
  <si>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</si>
  <si>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</si>
  <si>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</si>
  <si>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</si>
  <si>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</si>
  <si>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</si>
  <si>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</si>
  <si>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</si>
  <si>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</si>
  <si>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</si>
  <si>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</si>
  <si>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</si>
  <si>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</si>
  <si>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</si>
  <si>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</si>
  <si>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</si>
  <si>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</si>
  <si>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</si>
  <si>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</si>
  <si>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</si>
  <si>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</si>
  <si>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</si>
  <si>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</si>
  <si>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</si>
  <si>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</si>
  <si>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</si>
  <si>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</si>
  <si>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</si>
  <si>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</si>
  <si>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</si>
  <si>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</si>
  <si>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</si>
  <si>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</si>
  <si>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</si>
  <si>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</si>
  <si>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</si>
  <si>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</si>
  <si>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</si>
  <si>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</si>
  <si>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</si>
  <si>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</si>
  <si>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</si>
  <si>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</si>
  <si>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</si>
  <si>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</si>
  <si>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</si>
  <si>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</si>
  <si>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</si>
  <si>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</si>
  <si>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</si>
  <si>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</si>
  <si>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</si>
  <si>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</si>
  <si>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</si>
  <si>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</si>
  <si>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</si>
  <si>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</si>
  <si>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</si>
  <si>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</si>
  <si>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</si>
  <si>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</si>
  <si>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</si>
  <si>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</si>
  <si>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</si>
  <si>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</si>
  <si>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</si>
  <si>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</si>
  <si>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</si>
  <si>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</si>
  <si>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</si>
  <si>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</si>
  <si>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</si>
  <si>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</si>
  <si>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</si>
  <si>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</si>
  <si>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</si>
  <si>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</si>
  <si>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</si>
  <si>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</si>
  <si>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</si>
  <si>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</si>
  <si>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</si>
  <si>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</si>
  <si>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</si>
  <si>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</si>
  <si>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</si>
  <si>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</si>
  <si>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</si>
  <si>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</si>
  <si>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</si>
  <si>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</si>
  <si>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</si>
  <si>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</si>
  <si>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</si>
  <si>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</si>
  <si>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</si>
  <si>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</si>
  <si>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</si>
  <si>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</si>
  <si>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</si>
  <si>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</si>
  <si>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</si>
  <si>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</si>
  <si>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</si>
  <si>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</si>
  <si>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</si>
  <si>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</si>
  <si>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</si>
  <si>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</si>
  <si>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</si>
  <si>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</si>
  <si>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</si>
  <si>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</si>
  <si>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</si>
  <si>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</si>
  <si>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</si>
  <si>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</si>
  <si>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</si>
  <si>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</si>
  <si>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</si>
  <si>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</si>
  <si>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</si>
  <si>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</si>
  <si>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</si>
  <si>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</si>
  <si>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</si>
  <si>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</si>
  <si>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</si>
  <si>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</si>
  <si>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</si>
  <si>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</si>
  <si>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</si>
  <si>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</si>
  <si>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</si>
  <si>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</si>
  <si>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</si>
  <si>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</si>
  <si>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</si>
  <si>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</si>
  <si>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</si>
  <si>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</si>
  <si>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</si>
  <si>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</si>
  <si>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</si>
  <si>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</si>
  <si>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</si>
  <si>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</si>
  <si>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</si>
  <si>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</si>
  <si>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</si>
  <si>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</si>
  <si>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</si>
  <si>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</si>
  <si>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</si>
  <si>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</si>
  <si>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</si>
  <si>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</si>
  <si>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</si>
  <si>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</si>
  <si>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</si>
  <si>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</si>
  <si>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</si>
  <si>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</si>
  <si>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</si>
  <si>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</si>
  <si>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</si>
  <si>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</si>
  <si>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</si>
  <si>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</si>
  <si>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</si>
  <si>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</si>
  <si>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</si>
  <si>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</si>
  <si>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</si>
  <si>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</si>
  <si>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</si>
  <si>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</si>
  <si>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</si>
  <si>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</si>
  <si>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</si>
  <si>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</si>
  <si>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</si>
  <si>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</si>
  <si>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</si>
  <si>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</si>
  <si>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</si>
  <si>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</si>
  <si>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</si>
  <si>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</si>
  <si>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</si>
  <si>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</si>
  <si>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</si>
  <si>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</si>
  <si>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</si>
  <si>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</si>
  <si>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</si>
  <si>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</si>
  <si>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</si>
  <si>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</si>
  <si>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</si>
  <si>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</si>
  <si>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</si>
  <si>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</si>
  <si>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</si>
  <si>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</si>
  <si>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</si>
  <si>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</si>
  <si>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</si>
  <si>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</si>
  <si>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</si>
  <si>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</si>
  <si>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</si>
  <si>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</si>
  <si>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</si>
  <si>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</si>
  <si>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</si>
  <si>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</si>
  <si>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</si>
  <si>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</si>
  <si>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</si>
  <si>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</si>
  <si>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</si>
  <si>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</si>
  <si>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</si>
  <si>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</si>
  <si>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</si>
  <si>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</si>
  <si>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</si>
  <si>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</si>
  <si>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</si>
  <si>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</si>
  <si>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</si>
  <si>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</si>
  <si>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</si>
  <si>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</si>
  <si>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</si>
  <si>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</si>
  <si>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</si>
  <si>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</si>
  <si>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</si>
  <si>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</si>
  <si>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</si>
  <si>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</si>
  <si>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</si>
  <si>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</si>
  <si>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</si>
  <si>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</si>
  <si>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</si>
  <si>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</si>
  <si>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</si>
  <si>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</si>
  <si>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</si>
  <si>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</si>
  <si>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</si>
  <si>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</si>
  <si>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</si>
  <si>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</si>
  <si>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</si>
  <si>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</si>
  <si>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</si>
  <si>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</si>
  <si>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</si>
  <si>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</si>
  <si>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</si>
  <si>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</si>
  <si>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</si>
  <si>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</si>
  <si>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</si>
  <si>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</si>
  <si>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</si>
  <si>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</si>
  <si>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</si>
  <si>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</si>
  <si>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</si>
  <si>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</si>
  <si>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</si>
  <si>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</si>
  <si>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</si>
  <si>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</si>
  <si>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</si>
  <si>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</si>
  <si>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</si>
  <si>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</si>
  <si>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</si>
  <si>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</si>
  <si>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</si>
  <si>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</si>
  <si>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</si>
  <si>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</si>
  <si>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</si>
  <si>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</si>
  <si>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</si>
  <si>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</si>
  <si>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</si>
  <si>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</si>
  <si>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</si>
  <si>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</si>
  <si>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</si>
  <si>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</si>
  <si>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</si>
  <si>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</si>
  <si>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</si>
  <si>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</si>
  <si>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</si>
  <si>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</si>
  <si>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</si>
  <si>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</si>
  <si>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</si>
  <si>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</si>
  <si>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</si>
  <si>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</si>
  <si>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</si>
  <si>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</si>
  <si>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</si>
  <si>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</si>
  <si>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</si>
  <si>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</si>
  <si>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</si>
  <si>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</si>
  <si>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</si>
  <si>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</si>
  <si>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</si>
  <si>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</si>
  <si>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</si>
  <si>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</si>
  <si>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</si>
  <si>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</si>
  <si>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</si>
  <si>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</si>
  <si>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</si>
  <si>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</si>
  <si>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</si>
  <si>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</si>
  <si>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</si>
  <si>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</si>
  <si>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</si>
  <si>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</si>
  <si>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</si>
  <si>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</si>
  <si>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</si>
  <si>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</si>
  <si>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</si>
  <si>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</si>
  <si>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</si>
  <si>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</si>
  <si>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</si>
  <si>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</si>
  <si>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</si>
  <si>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</si>
  <si>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</si>
  <si>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</si>
  <si>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</si>
  <si>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</si>
  <si>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</si>
  <si>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</si>
  <si>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</si>
  <si>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</si>
  <si>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</si>
  <si>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</si>
  <si>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</si>
  <si>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</si>
  <si>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</si>
  <si>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</si>
  <si>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</si>
  <si>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</si>
  <si>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</si>
  <si>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</si>
  <si>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</si>
  <si>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</si>
  <si>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</si>
  <si>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</si>
  <si>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</si>
  <si>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</si>
  <si>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</si>
  <si>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</si>
  <si>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</si>
  <si>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</si>
  <si>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</si>
  <si>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</si>
  <si>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</si>
  <si>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</si>
  <si>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</si>
  <si>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</si>
  <si>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</si>
  <si>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</si>
  <si>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</si>
  <si>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</si>
  <si>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</si>
  <si>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</si>
  <si>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</si>
  <si>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</si>
  <si>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</si>
  <si>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</si>
  <si>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</si>
  <si>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</si>
  <si>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</si>
  <si>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</si>
  <si>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</si>
  <si>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</si>
  <si>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</si>
  <si>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</si>
  <si>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</si>
  <si>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</si>
  <si>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</si>
  <si>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</si>
  <si>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</si>
  <si>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</si>
  <si>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</si>
  <si>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</si>
  <si>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</si>
  <si>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</si>
  <si>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</si>
  <si>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</si>
  <si>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</si>
  <si>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</si>
  <si>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</si>
  <si>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</si>
  <si>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</si>
  <si>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</si>
  <si>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</si>
  <si>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</si>
  <si>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</si>
  <si>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</si>
  <si>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</si>
  <si>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</si>
  <si>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</si>
  <si>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</si>
  <si>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</si>
  <si>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</si>
  <si>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</si>
  <si>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</si>
  <si>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</si>
  <si>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</si>
  <si>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</si>
  <si>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</si>
  <si>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</si>
  <si>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</si>
  <si>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</si>
  <si>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</si>
  <si>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</si>
  <si>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</si>
  <si>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</si>
  <si>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</si>
  <si>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</si>
  <si>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</si>
  <si>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</si>
  <si>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</si>
  <si>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</si>
  <si>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</si>
  <si>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</si>
  <si>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</si>
  <si>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</si>
  <si>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</si>
  <si>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</si>
  <si>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</si>
  <si>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</si>
  <si>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</si>
  <si>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</si>
  <si>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</si>
  <si>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</si>
  <si>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</si>
  <si>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</si>
  <si>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</si>
  <si>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</si>
  <si>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</si>
  <si>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</si>
  <si>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</si>
  <si>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</si>
  <si>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</si>
  <si>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</si>
  <si>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</si>
  <si>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</si>
  <si>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</si>
  <si>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</si>
  <si>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</si>
  <si>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</si>
  <si>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</si>
  <si>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</si>
  <si>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</si>
  <si>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</si>
  <si>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</si>
  <si>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</si>
  <si>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</si>
  <si>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</si>
  <si>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</si>
  <si>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</si>
  <si>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</si>
  <si>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</si>
  <si>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</si>
  <si>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</si>
  <si>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</si>
  <si>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</si>
  <si>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</si>
  <si>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</si>
  <si>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</si>
  <si>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</si>
  <si>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</si>
  <si>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</si>
  <si>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</si>
  <si>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</si>
  <si>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</si>
  <si>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</si>
  <si>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</si>
  <si>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</si>
  <si>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</si>
  <si>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</si>
  <si>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</si>
  <si>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</si>
  <si>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</si>
  <si>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</si>
  <si>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</si>
  <si>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</si>
  <si>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</si>
  <si>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</si>
  <si>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</si>
  <si>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</si>
  <si>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</si>
  <si>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</si>
  <si>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</si>
  <si>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</si>
  <si>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</si>
  <si>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</si>
  <si>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</si>
  <si>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</si>
  <si>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</si>
  <si>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</si>
  <si>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</si>
  <si>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</si>
  <si>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</si>
  <si>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</si>
  <si>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</si>
  <si>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</si>
  <si>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</si>
  <si>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</si>
  <si>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</si>
  <si>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</si>
  <si>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</si>
  <si>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</si>
  <si>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</si>
  <si>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</si>
  <si>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</si>
  <si>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</si>
  <si>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</si>
  <si>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</si>
  <si>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</si>
  <si>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</si>
  <si>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</si>
  <si>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</si>
  <si>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</si>
  <si>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</si>
  <si>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</si>
  <si>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</si>
  <si>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</si>
  <si>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</si>
  <si>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</si>
  <si>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</si>
  <si>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</si>
  <si>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</si>
  <si>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</si>
  <si>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</si>
  <si>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</si>
  <si>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</si>
  <si>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</si>
  <si>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</si>
  <si>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</si>
  <si>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</si>
  <si>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</si>
  <si>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</si>
  <si>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</si>
  <si>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</si>
  <si>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</si>
  <si>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</si>
  <si>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</si>
  <si>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</si>
  <si>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</si>
  <si>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</si>
  <si>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</si>
  <si>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</si>
  <si>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</si>
  <si>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</si>
  <si>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</si>
  <si>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</si>
  <si>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</si>
  <si>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</si>
  <si>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</si>
  <si>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</si>
  <si>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</si>
  <si>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</si>
  <si>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</si>
  <si>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</si>
  <si>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</si>
  <si>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</si>
  <si>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</si>
  <si>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</si>
  <si>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</si>
  <si>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</si>
  <si>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</si>
  <si>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</si>
  <si>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</si>
  <si>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</si>
  <si>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</si>
  <si>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</si>
  <si>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</si>
  <si>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</si>
  <si>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</si>
  <si>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</si>
  <si>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</si>
  <si>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</si>
  <si>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</si>
  <si>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</si>
  <si>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</si>
  <si>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</si>
  <si>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</si>
  <si>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</si>
  <si>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</si>
  <si>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</si>
  <si>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</si>
  <si>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</si>
  <si>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</si>
  <si>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</si>
  <si>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</si>
  <si>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</si>
  <si>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</si>
  <si>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</si>
  <si>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</si>
  <si>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</si>
  <si>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</si>
  <si>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</si>
  <si>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</si>
  <si>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</si>
  <si>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</si>
  <si>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</si>
  <si>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</si>
  <si>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</si>
  <si>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</si>
  <si>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</si>
  <si>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</si>
  <si>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</si>
  <si>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</si>
  <si>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</si>
  <si>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</si>
  <si>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</si>
  <si>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</si>
  <si>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</si>
  <si>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</si>
  <si>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</si>
  <si>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</si>
  <si>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</si>
  <si>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</si>
  <si>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</si>
  <si>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</si>
  <si>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</si>
  <si>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</si>
  <si>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</si>
  <si>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</si>
  <si>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</si>
  <si>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</si>
  <si>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</si>
  <si>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</si>
  <si>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</si>
  <si>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</si>
  <si>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</si>
  <si>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</si>
  <si>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</si>
  <si>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</si>
  <si>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</si>
  <si>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</si>
  <si>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</si>
  <si>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</si>
  <si>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</si>
  <si>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</si>
  <si>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</si>
  <si>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</si>
  <si>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</si>
  <si>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</si>
  <si>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</si>
  <si>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</si>
  <si>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</si>
  <si>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</si>
  <si>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</si>
  <si>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</si>
  <si>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</si>
  <si>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</si>
  <si>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</si>
  <si>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</si>
  <si>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</si>
  <si>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</si>
  <si>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</si>
  <si>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</si>
  <si>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</si>
  <si>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</si>
  <si>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</si>
  <si>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</si>
  <si>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</si>
  <si>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</si>
  <si>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</si>
  <si>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</si>
  <si>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</si>
  <si>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</si>
  <si>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</si>
  <si>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</si>
  <si>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</si>
  <si>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</si>
  <si>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</si>
  <si>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</si>
  <si>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</si>
  <si>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</si>
  <si>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</si>
  <si>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</si>
  <si>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</si>
  <si>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</si>
  <si>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</si>
  <si>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</si>
  <si>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</si>
  <si>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</si>
  <si>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</si>
  <si>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</si>
  <si>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</si>
  <si>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</si>
  <si>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</si>
  <si>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</si>
  <si>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</si>
  <si>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</si>
  <si>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</si>
  <si>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</si>
  <si>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</si>
  <si>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</si>
  <si>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</si>
  <si>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</si>
  <si>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</si>
  <si>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</si>
  <si>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</si>
  <si>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</si>
  <si>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</si>
  <si>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</si>
  <si>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</si>
  <si>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</si>
  <si>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</si>
  <si>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</si>
  <si>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</si>
  <si>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</si>
  <si>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</si>
  <si>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</si>
  <si>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</si>
  <si>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</si>
  <si>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</si>
  <si>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</si>
  <si>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</si>
  <si>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</si>
  <si>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</si>
  <si>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</si>
  <si>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</si>
  <si>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</si>
  <si>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</si>
  <si>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</si>
  <si>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</si>
  <si>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</si>
  <si>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</si>
  <si>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</si>
  <si>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</si>
  <si>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</si>
  <si>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</si>
  <si>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</si>
  <si>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</si>
  <si>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</si>
  <si>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</si>
  <si>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</si>
  <si>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</si>
  <si>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</si>
  <si>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</si>
  <si>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</si>
  <si>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</si>
  <si>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</si>
  <si>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</si>
  <si>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</si>
  <si>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</si>
  <si>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</si>
  <si>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</si>
  <si>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</si>
  <si>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</si>
  <si>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</si>
  <si>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</si>
  <si>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</si>
  <si>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</si>
  <si>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</si>
  <si>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</si>
  <si>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</si>
  <si>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</si>
  <si>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</si>
  <si>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</si>
  <si>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</si>
  <si>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</si>
  <si>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</si>
  <si>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</si>
  <si>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</si>
  <si>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</si>
  <si>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</si>
  <si>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</si>
  <si>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</si>
  <si>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</si>
  <si>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</si>
  <si>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</si>
  <si>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</si>
  <si>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</si>
  <si>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</si>
  <si>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</si>
  <si>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</si>
  <si>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</si>
  <si>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</si>
  <si>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</si>
  <si>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</si>
  <si>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</si>
  <si>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</si>
  <si>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</si>
  <si>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</si>
  <si>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</si>
  <si>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</si>
  <si>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</si>
  <si>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</si>
  <si>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</si>
  <si>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</si>
  <si>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</si>
  <si>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</si>
  <si>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</si>
  <si>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</si>
  <si>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</si>
  <si>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</si>
  <si>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</si>
  <si>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</si>
  <si>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</si>
  <si>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</si>
  <si>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</si>
  <si>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</si>
  <si>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</si>
  <si>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</si>
  <si>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</si>
  <si>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</si>
  <si>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</si>
  <si>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</si>
  <si>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</si>
  <si>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</si>
  <si>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</si>
  <si>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</si>
  <si>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</si>
  <si>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</si>
  <si>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</si>
  <si>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</si>
  <si>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</si>
  <si>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</si>
  <si>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</si>
  <si>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</si>
  <si>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</si>
  <si>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</si>
  <si>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</si>
  <si>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</si>
  <si>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</si>
  <si>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</si>
  <si>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</si>
  <si>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</si>
  <si>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</si>
  <si>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</si>
  <si>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</si>
  <si>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</si>
  <si>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</si>
  <si>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</si>
  <si>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</si>
  <si>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</si>
  <si>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</si>
  <si>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</si>
  <si>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</si>
  <si>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</si>
  <si>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</si>
  <si>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</si>
  <si>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</si>
  <si>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</si>
  <si>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</si>
  <si>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</si>
  <si>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</si>
  <si>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</si>
  <si>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</si>
  <si>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</si>
  <si>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</si>
  <si>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</si>
  <si>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</si>
  <si>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</si>
  <si>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</si>
  <si>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</si>
  <si>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</si>
  <si>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</si>
  <si>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</si>
  <si>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</si>
  <si>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</si>
  <si>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</si>
  <si>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</si>
  <si>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</si>
  <si>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</si>
  <si>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</si>
  <si>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</si>
  <si>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</si>
  <si>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</si>
  <si>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</si>
  <si>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</si>
  <si>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</si>
  <si>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</si>
  <si>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</si>
  <si>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</si>
  <si>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</si>
  <si>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</si>
  <si>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</si>
  <si>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</si>
  <si>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</si>
  <si>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</si>
  <si>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</si>
  <si>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</si>
  <si>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</si>
  <si>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</si>
  <si>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</si>
  <si>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</si>
  <si>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</si>
  <si>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</si>
  <si>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</si>
  <si>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</si>
  <si>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</si>
  <si>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</si>
  <si>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</si>
  <si>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</si>
  <si>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</si>
  <si>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</si>
  <si>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</si>
  <si>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</si>
  <si>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</si>
  <si>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</si>
  <si>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</si>
  <si>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</si>
  <si>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</si>
  <si>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</si>
  <si>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</si>
  <si>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</si>
  <si>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</si>
  <si>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</si>
  <si>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</si>
  <si>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</si>
  <si>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</si>
  <si>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</si>
  <si>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</si>
  <si>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</si>
  <si>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</si>
  <si>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</si>
  <si>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</si>
  <si>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</si>
  <si>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</si>
  <si>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</si>
  <si>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</si>
  <si>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</si>
  <si>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</si>
  <si>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</si>
  <si>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</si>
  <si>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</si>
  <si>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</si>
  <si>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</si>
  <si>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</si>
  <si>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</si>
  <si>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</si>
  <si>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</si>
  <si>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</si>
  <si>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</si>
  <si>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</si>
  <si>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</si>
  <si>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</si>
  <si>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</si>
  <si>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</si>
  <si>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</si>
  <si>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</si>
  <si>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</si>
  <si>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</si>
  <si>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</si>
  <si>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</si>
  <si>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</si>
  <si>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</si>
  <si>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</si>
  <si>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</si>
  <si>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</si>
  <si>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</si>
  <si>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</si>
  <si>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</si>
  <si>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</si>
  <si>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</si>
  <si>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</si>
  <si>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</si>
  <si>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</si>
  <si>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</si>
  <si>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</si>
  <si>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</si>
  <si>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</si>
  <si>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</si>
  <si>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</si>
  <si>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</si>
  <si>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</si>
  <si>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</si>
  <si>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</si>
  <si>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</si>
  <si>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</si>
  <si>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</si>
  <si>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</si>
  <si>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</si>
  <si>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</si>
  <si>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</si>
  <si>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</si>
  <si>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</si>
  <si>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</si>
  <si>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</si>
  <si>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</si>
  <si>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</si>
  <si>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</si>
  <si>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</si>
  <si>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</si>
  <si>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</si>
  <si>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</si>
  <si>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</si>
  <si>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</si>
  <si>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</si>
  <si>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</si>
  <si>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</si>
  <si>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</si>
  <si>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</si>
  <si>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</si>
  <si>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</si>
  <si>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</si>
  <si>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</si>
  <si>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</si>
  <si>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</si>
  <si>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</si>
  <si>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</si>
  <si>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</si>
  <si>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</si>
  <si>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</si>
  <si>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</si>
  <si>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</si>
  <si>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</si>
  <si>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</si>
  <si>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</si>
  <si>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</si>
  <si>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</si>
  <si>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</si>
  <si>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</si>
  <si>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</si>
  <si>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</si>
  <si>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</si>
  <si>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</si>
  <si>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</si>
  <si>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</si>
  <si>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</si>
  <si>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</si>
  <si>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</si>
  <si>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</si>
  <si>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</si>
  <si>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</si>
  <si>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</si>
  <si>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</si>
  <si>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</si>
  <si>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</si>
  <si>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</si>
  <si>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</si>
  <si>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</si>
  <si>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</si>
  <si>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</si>
  <si>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</si>
  <si>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</si>
  <si>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</si>
  <si>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</si>
  <si>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</si>
  <si>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</si>
  <si>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</si>
  <si>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</si>
  <si>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</si>
  <si>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</si>
  <si>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</si>
  <si>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</si>
  <si>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</si>
  <si>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</si>
  <si>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</si>
  <si>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</si>
  <si>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</si>
  <si>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</si>
  <si>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</si>
  <si>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</si>
  <si>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</si>
  <si>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</si>
  <si>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</si>
  <si>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</si>
  <si>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</si>
  <si>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</si>
  <si>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</si>
  <si>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</si>
  <si>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</si>
  <si>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</si>
  <si>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</si>
  <si>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</si>
  <si>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</si>
  <si>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</si>
  <si>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</si>
  <si>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</si>
  <si>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</si>
  <si>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</si>
  <si>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</si>
  <si>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</si>
  <si>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</si>
  <si>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</si>
  <si>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</si>
  <si>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</si>
  <si>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</si>
  <si>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</si>
  <si>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</si>
  <si>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</si>
  <si>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</si>
  <si>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</si>
  <si>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</si>
  <si>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</si>
  <si>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</si>
  <si>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</si>
  <si>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</si>
  <si>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</si>
  <si>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</si>
  <si>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</si>
  <si>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</si>
  <si>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</si>
  <si>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</si>
  <si>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</si>
  <si>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</si>
  <si>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</si>
  <si>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</si>
  <si>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</si>
  <si>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</si>
  <si>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</si>
  <si>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</si>
  <si>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</si>
  <si>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</si>
  <si>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</si>
  <si>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</si>
  <si>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</si>
  <si>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</si>
  <si>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</si>
  <si>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</si>
  <si>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</si>
  <si>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</si>
  <si>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</si>
  <si>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</si>
  <si>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</si>
  <si>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</si>
  <si>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</si>
  <si>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</si>
  <si>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</si>
  <si>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</si>
  <si>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</si>
  <si>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</si>
  <si>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</si>
  <si>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</si>
  <si>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</si>
  <si>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</si>
  <si>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</si>
  <si>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</si>
  <si>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</si>
  <si>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</si>
  <si>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</si>
  <si>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</si>
  <si>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</si>
  <si>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</si>
  <si>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</si>
  <si>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</si>
  <si>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</si>
  <si>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</si>
  <si>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</si>
  <si>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</si>
  <si>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</si>
  <si>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</si>
  <si>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</si>
  <si>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</si>
  <si>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</si>
  <si>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</si>
  <si>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</si>
  <si>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</si>
  <si>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</si>
  <si>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</si>
  <si>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</si>
  <si>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</si>
  <si>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</si>
  <si>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</si>
  <si>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</si>
  <si>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</si>
  <si>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</si>
  <si>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</si>
  <si>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</si>
  <si>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</si>
  <si>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</si>
  <si>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</si>
  <si>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</si>
  <si>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</si>
  <si>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</si>
  <si>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</si>
  <si>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</si>
  <si>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</si>
  <si>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</si>
  <si>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</si>
  <si>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</si>
  <si>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</si>
  <si>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</si>
  <si>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</si>
  <si>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</si>
  <si>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</si>
  <si>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</si>
  <si>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</si>
  <si>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</si>
  <si>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</si>
  <si>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</si>
  <si>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</si>
  <si>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</si>
  <si>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</si>
  <si>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</si>
  <si>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</si>
  <si>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</si>
  <si>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</si>
  <si>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</si>
  <si>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</si>
  <si>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</si>
  <si>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</si>
  <si>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</si>
  <si>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</si>
  <si>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</si>
  <si>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</si>
  <si>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</si>
  <si>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</si>
  <si>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</si>
  <si>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</si>
  <si>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</si>
  <si>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</si>
  <si>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</si>
  <si>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</si>
  <si>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</si>
  <si>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</si>
  <si>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</si>
  <si>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</si>
  <si>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</si>
  <si>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</si>
  <si>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</si>
  <si>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</si>
  <si>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</si>
  <si>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</si>
  <si>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</si>
  <si>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</si>
  <si>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</si>
  <si>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</si>
  <si>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</si>
  <si>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</si>
  <si>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</si>
  <si>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</si>
  <si>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</si>
  <si>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</si>
  <si>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</si>
  <si>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</si>
  <si>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</si>
  <si>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</si>
  <si>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</si>
  <si>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</si>
  <si>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</si>
  <si>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</si>
  <si>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</si>
  <si>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</si>
  <si>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</si>
  <si>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</si>
  <si>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</si>
  <si>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</si>
  <si>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</si>
  <si>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</si>
  <si>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</si>
  <si>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</si>
  <si>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</si>
  <si>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</si>
  <si>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</si>
  <si>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</si>
  <si>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</si>
  <si>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</si>
  <si>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</si>
  <si>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</si>
  <si>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</si>
  <si>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</si>
  <si>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</si>
  <si>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</si>
  <si>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</si>
  <si>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</si>
  <si>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</si>
  <si>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</si>
  <si>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</si>
  <si>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</si>
  <si>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</si>
  <si>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</si>
  <si>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</si>
  <si>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</si>
  <si>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</si>
  <si>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</si>
  <si>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</si>
  <si>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</si>
  <si>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</si>
  <si>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</si>
  <si>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</si>
  <si>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</si>
  <si>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</si>
  <si>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</si>
  <si>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</si>
  <si>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</si>
  <si>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</si>
  <si>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</si>
  <si>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</si>
  <si>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</si>
  <si>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</si>
  <si>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</si>
  <si>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</si>
  <si>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</si>
  <si>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</si>
  <si>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</si>
  <si>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</si>
  <si>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</si>
  <si>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</si>
  <si>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</si>
  <si>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</si>
  <si>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</si>
  <si>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</si>
  <si>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</si>
  <si>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</si>
  <si>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</si>
  <si>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</si>
  <si>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</si>
  <si>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</si>
  <si>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</si>
  <si>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</si>
  <si>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</si>
  <si>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</si>
  <si>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</si>
  <si>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</si>
  <si>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</si>
  <si>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</si>
  <si>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</si>
  <si>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</si>
  <si>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</si>
  <si>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</si>
  <si>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</si>
  <si>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</si>
  <si>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</si>
  <si>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</si>
  <si>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</si>
  <si>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</si>
  <si>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</si>
  <si>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</si>
  <si>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</si>
  <si>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</si>
  <si>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</si>
  <si>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</si>
  <si>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</si>
  <si>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</si>
  <si>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</si>
  <si>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</si>
  <si>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</si>
  <si>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</si>
  <si>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</si>
  <si>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</si>
  <si>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</si>
  <si>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</si>
  <si>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</si>
  <si>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</si>
  <si>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</si>
  <si>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</si>
  <si>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</si>
  <si>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</si>
  <si>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</si>
  <si>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</si>
  <si>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</si>
  <si>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</si>
  <si>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</si>
  <si>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</si>
  <si>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</si>
  <si>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</si>
  <si>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</si>
  <si>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</si>
  <si>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</si>
  <si>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</si>
  <si>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</si>
  <si>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</si>
  <si>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</si>
  <si>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</si>
  <si>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</si>
  <si>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</si>
  <si>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</si>
  <si>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</si>
  <si>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</si>
  <si>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</si>
  <si>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</si>
  <si>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</si>
  <si>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</si>
  <si>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</si>
  <si>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</si>
  <si>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</si>
  <si>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</si>
  <si>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</si>
  <si>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</si>
  <si>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</si>
  <si>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</si>
  <si>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</si>
  <si>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</si>
  <si>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</si>
  <si>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</si>
  <si>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</si>
  <si>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</si>
  <si>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</si>
  <si>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</si>
  <si>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</si>
  <si>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</si>
  <si>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</si>
  <si>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</si>
  <si>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</si>
  <si>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</si>
  <si>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</si>
  <si>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</si>
  <si>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</si>
  <si>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</si>
  <si>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</si>
  <si>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</si>
  <si>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</si>
  <si>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</si>
  <si>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</si>
  <si>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</si>
  <si>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</si>
  <si>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</si>
  <si>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</si>
  <si>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</si>
  <si>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</si>
  <si>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</si>
  <si>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</si>
  <si>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</si>
  <si>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</si>
  <si>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</si>
  <si>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</si>
  <si>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</si>
  <si>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</si>
  <si>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</si>
  <si>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</si>
  <si>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</si>
  <si>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</si>
  <si>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</si>
  <si>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</si>
  <si>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</si>
  <si>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</si>
  <si>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</si>
  <si>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</si>
  <si>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</si>
  <si>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</si>
  <si>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</si>
  <si>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</si>
  <si>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</si>
  <si>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</si>
  <si>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</si>
  <si>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</si>
  <si>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</si>
  <si>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</si>
  <si>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</si>
  <si>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</si>
  <si>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</si>
  <si>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</si>
  <si>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</si>
  <si>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</si>
  <si>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</si>
  <si>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</si>
  <si>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</si>
  <si>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</si>
  <si>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</si>
  <si>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</si>
  <si>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</si>
  <si>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</si>
  <si>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</si>
  <si>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</si>
  <si>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</si>
  <si>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</si>
  <si>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</si>
  <si>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</si>
  <si>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</si>
  <si>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</si>
  <si>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</si>
  <si>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</si>
  <si>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</si>
  <si>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</si>
  <si>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</si>
  <si>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</si>
  <si>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</si>
  <si>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</si>
  <si>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</si>
  <si>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</si>
  <si>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</si>
  <si>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</si>
  <si>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</si>
  <si>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</si>
  <si>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</si>
  <si>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</si>
  <si>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</si>
  <si>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</si>
  <si>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</si>
  <si>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</si>
  <si>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</si>
  <si>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</si>
  <si>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</si>
  <si>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</si>
  <si>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</si>
  <si>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</si>
  <si>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</si>
  <si>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</si>
  <si>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</si>
  <si>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</si>
  <si>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</si>
  <si>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</si>
  <si>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</si>
  <si>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</si>
  <si>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</si>
  <si>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</si>
  <si>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</si>
  <si>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</si>
  <si>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</si>
  <si>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</si>
  <si>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</si>
  <si>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</si>
  <si>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</si>
  <si>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</si>
  <si>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</si>
  <si>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</si>
  <si>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</si>
  <si>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</si>
  <si>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</si>
  <si>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</si>
  <si>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</si>
  <si>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</si>
  <si>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</si>
  <si>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</si>
  <si>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</si>
  <si>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</si>
  <si>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</si>
  <si>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</si>
  <si>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</si>
  <si>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</si>
  <si>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</si>
  <si>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</si>
  <si>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</si>
  <si>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</si>
  <si>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</si>
  <si>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</si>
  <si>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</si>
  <si>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</si>
  <si>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</si>
  <si>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</si>
  <si>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</si>
  <si>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</si>
  <si>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</si>
  <si>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</si>
  <si>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</si>
  <si>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</si>
  <si>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</si>
  <si>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</si>
  <si>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</si>
  <si>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</si>
  <si>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</si>
  <si>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</si>
  <si>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</si>
  <si>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</si>
  <si>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</si>
  <si>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</si>
  <si>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</si>
  <si>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</si>
  <si>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</si>
  <si>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</si>
  <si>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</si>
  <si>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</si>
  <si>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</si>
  <si>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</si>
  <si>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</si>
  <si>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</si>
  <si>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</si>
  <si>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</si>
  <si>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</si>
  <si>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</si>
  <si>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</si>
  <si>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</si>
  <si>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</si>
  <si>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</si>
  <si>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</si>
  <si>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</si>
  <si>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</si>
  <si>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</si>
  <si>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</si>
  <si>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</si>
  <si>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</si>
  <si>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</si>
  <si>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</si>
  <si>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</si>
  <si>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</si>
  <si>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</si>
  <si>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</si>
  <si>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</si>
  <si>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</si>
  <si>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</si>
  <si>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</si>
  <si>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</si>
  <si>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</si>
  <si>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</si>
  <si>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</si>
  <si>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</si>
  <si>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</si>
  <si>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</si>
  <si>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</si>
  <si>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</si>
  <si>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</si>
  <si>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</si>
  <si>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</si>
  <si>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</si>
  <si>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</si>
  <si>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</si>
  <si>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</si>
  <si>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</si>
  <si>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</si>
  <si>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</si>
  <si>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</si>
  <si>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</si>
  <si>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</si>
  <si>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</si>
  <si>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</si>
  <si>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</si>
  <si>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</si>
  <si>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</si>
  <si>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</si>
  <si>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</si>
  <si>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</si>
  <si>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</si>
  <si>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</si>
  <si>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</si>
  <si>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</si>
  <si>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</si>
  <si>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</si>
  <si>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</si>
  <si>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</si>
  <si>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</si>
  <si>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</si>
  <si>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</si>
  <si>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</si>
  <si>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</si>
  <si>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</si>
  <si>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</si>
  <si>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</si>
  <si>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</si>
  <si>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</si>
  <si>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</si>
  <si>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</si>
  <si>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</si>
  <si>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</si>
  <si>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</si>
  <si>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</si>
  <si>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</si>
  <si>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</si>
  <si>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</si>
  <si>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</si>
  <si>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</si>
  <si>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</si>
  <si>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</si>
  <si>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</si>
  <si>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</si>
  <si>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</si>
  <si>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</si>
  <si>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</si>
  <si>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</si>
  <si>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</si>
  <si>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</si>
  <si>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</si>
  <si>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</si>
  <si>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</si>
  <si>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</si>
  <si>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</si>
  <si>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</si>
  <si>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</si>
  <si>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</si>
  <si>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</si>
  <si>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</si>
  <si>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</si>
  <si>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</si>
  <si>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</si>
  <si>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</si>
  <si>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</si>
  <si>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</si>
  <si>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</si>
  <si>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</si>
  <si>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</si>
  <si>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</si>
  <si>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</si>
  <si>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</si>
  <si>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</si>
  <si>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</si>
  <si>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</si>
  <si>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</si>
  <si>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</si>
  <si>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</si>
  <si>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</si>
  <si>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</si>
  <si>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</si>
  <si>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</si>
  <si>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</si>
  <si>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</si>
  <si>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</si>
  <si>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</si>
  <si>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</si>
  <si>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</si>
  <si>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</si>
  <si>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</si>
  <si>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</si>
  <si>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</si>
  <si>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</si>
  <si>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</si>
  <si>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</si>
  <si>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</si>
  <si>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</si>
  <si>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</si>
  <si>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</si>
  <si>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</si>
  <si>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</si>
  <si>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</si>
  <si>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</si>
  <si>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</si>
  <si>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</si>
  <si>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</si>
  <si>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</si>
  <si>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</si>
  <si>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</si>
  <si>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</si>
  <si>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</si>
  <si>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</si>
  <si>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</si>
  <si>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</si>
  <si>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</si>
  <si>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</si>
  <si>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</si>
  <si>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</si>
  <si>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</si>
  <si>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</si>
  <si>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</si>
  <si>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</si>
  <si>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</si>
  <si>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</si>
  <si>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</si>
  <si>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</si>
  <si>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</si>
  <si>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</si>
  <si>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</si>
  <si>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</si>
  <si>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</si>
  <si>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</si>
  <si>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</si>
  <si>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</si>
  <si>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</si>
  <si>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</si>
  <si>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</si>
  <si>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</si>
  <si>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</si>
  <si>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</si>
  <si>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</si>
  <si>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</si>
  <si>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</si>
  <si>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</si>
  <si>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</si>
  <si>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</si>
  <si>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</si>
  <si>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</si>
  <si>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</si>
  <si>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</si>
  <si>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</si>
  <si>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</si>
  <si>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</si>
  <si>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</si>
  <si>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</si>
  <si>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</si>
  <si>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</si>
  <si>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</si>
  <si>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</si>
  <si>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</si>
  <si>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</si>
  <si>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</si>
  <si>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</si>
  <si>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</si>
  <si>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</si>
  <si>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</si>
  <si>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</si>
  <si>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</si>
  <si>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</si>
  <si>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</si>
  <si>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</si>
  <si>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</si>
  <si>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</si>
  <si>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</si>
  <si>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</si>
  <si>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</si>
  <si>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</si>
  <si>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</si>
  <si>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</si>
  <si>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</si>
  <si>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</si>
  <si>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</si>
  <si>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</si>
  <si>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</si>
  <si>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</si>
  <si>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</si>
  <si>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</si>
  <si>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</si>
  <si>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</si>
  <si>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</si>
  <si>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</si>
  <si>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</si>
  <si>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</si>
  <si>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</si>
  <si>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</si>
  <si>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</si>
  <si>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</si>
  <si>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</si>
  <si>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</si>
  <si>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</si>
  <si>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</si>
  <si>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</si>
  <si>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</si>
  <si>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</si>
  <si>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</si>
  <si>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</si>
  <si>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</si>
  <si>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</si>
  <si>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</si>
  <si>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</si>
  <si>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</si>
  <si>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</si>
  <si>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</si>
  <si>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</si>
  <si>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</si>
  <si>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</si>
  <si>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</si>
  <si>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</si>
  <si>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</si>
  <si>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</si>
  <si>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</si>
  <si>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</si>
  <si>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</si>
  <si>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</si>
  <si>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</si>
  <si>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</si>
  <si>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</si>
  <si>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</si>
  <si>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</si>
  <si>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</si>
  <si>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</si>
  <si>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</si>
  <si>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</si>
  <si>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</si>
  <si>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</si>
  <si>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</si>
  <si>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</si>
  <si>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</si>
  <si>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</si>
  <si>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</si>
  <si>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</si>
  <si>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</si>
  <si>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</si>
  <si>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</si>
  <si>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</si>
  <si>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</si>
  <si>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</si>
  <si>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</si>
  <si>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</si>
  <si>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</si>
  <si>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</si>
  <si>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</si>
  <si>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</si>
  <si>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</si>
  <si>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</si>
  <si>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</si>
  <si>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</si>
  <si>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</si>
  <si>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</si>
  <si>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</si>
  <si>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</si>
  <si>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</si>
  <si>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</si>
  <si>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</si>
  <si>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</si>
  <si>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</si>
  <si>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</si>
  <si>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</si>
  <si>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</si>
  <si>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</si>
  <si>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</si>
  <si>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</si>
  <si>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</si>
  <si>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</si>
  <si>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</si>
  <si>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</si>
  <si>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</si>
  <si>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</si>
  <si>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</si>
  <si>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</si>
  <si>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</si>
  <si>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</si>
  <si>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</si>
  <si>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</si>
  <si>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</si>
  <si>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</si>
  <si>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</si>
  <si>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</si>
  <si>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</si>
  <si>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</si>
  <si>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</si>
  <si>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</si>
  <si>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</si>
  <si>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</si>
  <si>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</si>
  <si>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</si>
  <si>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</si>
  <si>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</si>
  <si>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</si>
  <si>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</si>
  <si>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</si>
  <si>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</si>
  <si>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</si>
  <si>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</si>
  <si>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</si>
  <si>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</si>
  <si>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</si>
  <si>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</si>
  <si>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</si>
  <si>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</si>
  <si>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</si>
  <si>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</si>
  <si>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</si>
  <si>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</si>
  <si>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</si>
  <si>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</si>
  <si>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</si>
  <si>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</si>
  <si>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</si>
  <si>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</si>
  <si>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</si>
  <si>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</si>
  <si>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</si>
  <si>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</si>
  <si>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</si>
  <si>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</si>
  <si>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</si>
  <si>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</si>
  <si>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</si>
  <si>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</si>
  <si>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</si>
  <si>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</si>
  <si>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</si>
  <si>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</si>
  <si>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</si>
  <si>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</si>
  <si>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</si>
  <si>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</si>
  <si>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</si>
  <si>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</si>
  <si>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</si>
  <si>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</si>
  <si>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</si>
  <si>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</si>
  <si>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</si>
  <si>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</si>
  <si>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</si>
  <si>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</si>
  <si>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</si>
  <si>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</si>
  <si>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</si>
  <si>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</si>
  <si>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</si>
  <si>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</si>
  <si>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</si>
  <si>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</si>
  <si>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</si>
  <si>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</si>
  <si>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</si>
  <si>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</si>
  <si>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</si>
  <si>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</si>
  <si>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</si>
  <si>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</si>
  <si>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</si>
  <si>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</si>
  <si>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</si>
  <si>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</si>
  <si>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</si>
  <si>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</si>
  <si>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</si>
  <si>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</si>
  <si>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</si>
  <si>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</si>
  <si>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</si>
  <si>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</si>
  <si>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</si>
  <si>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</si>
  <si>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</si>
  <si>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</si>
  <si>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</si>
  <si>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</si>
  <si>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</si>
  <si>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</si>
  <si>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</si>
  <si>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</si>
  <si>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</si>
  <si>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</si>
  <si>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</si>
  <si>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</si>
  <si>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</si>
  <si>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</si>
  <si>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</si>
  <si>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</si>
  <si>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</si>
  <si>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</si>
  <si>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</si>
  <si>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</si>
  <si>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</si>
  <si>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</si>
  <si>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</si>
  <si>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</si>
  <si>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</si>
  <si>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</si>
  <si>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</si>
  <si>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</si>
  <si>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</si>
  <si>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</si>
  <si>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</si>
  <si>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</si>
  <si>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</si>
  <si>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</si>
  <si>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</si>
  <si>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</si>
  <si>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</si>
  <si>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</si>
  <si>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</si>
  <si>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</si>
  <si>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</si>
  <si>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</si>
  <si>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</si>
  <si>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</si>
  <si>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</si>
  <si>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</si>
  <si>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</si>
  <si>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</si>
  <si>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</si>
  <si>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</si>
  <si>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</si>
  <si>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</si>
  <si>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</si>
  <si>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</si>
  <si>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</si>
  <si>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</si>
  <si>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</si>
  <si>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</si>
  <si>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</si>
  <si>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</si>
  <si>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</si>
  <si>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</si>
  <si>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</si>
  <si>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</si>
  <si>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</si>
  <si>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</si>
  <si>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</si>
  <si>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</si>
  <si>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</si>
  <si>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</si>
  <si>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</si>
  <si>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</si>
  <si>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</si>
  <si>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</si>
  <si>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</si>
  <si>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</si>
  <si>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</si>
  <si>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</si>
  <si>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</si>
  <si>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</si>
  <si>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</si>
  <si>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</si>
  <si>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</si>
  <si>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</si>
  <si>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</si>
  <si>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</si>
  <si>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</si>
  <si>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</si>
  <si>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</si>
  <si>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</si>
  <si>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</si>
  <si>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</si>
  <si>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</si>
  <si>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</si>
  <si>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</si>
  <si>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</si>
  <si>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</si>
  <si>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</si>
  <si>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</si>
  <si>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</si>
  <si>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</si>
  <si>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</si>
  <si>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</si>
  <si>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</si>
  <si>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</si>
  <si>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</si>
  <si>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</si>
  <si>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</si>
  <si>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</si>
  <si>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</si>
  <si>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</si>
  <si>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</si>
  <si>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</si>
  <si>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</si>
  <si>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</si>
  <si>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</si>
  <si>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</si>
  <si>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</si>
  <si>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</si>
  <si>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</si>
  <si>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</si>
  <si>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</si>
  <si>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</si>
  <si>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</si>
  <si>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</si>
  <si>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</si>
  <si>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</si>
  <si>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</si>
  <si>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</si>
  <si>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</si>
  <si>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</si>
  <si>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</si>
  <si>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</si>
  <si>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</si>
  <si>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</si>
  <si>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</si>
  <si>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</si>
  <si>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</si>
  <si>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</si>
  <si>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</si>
  <si>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</si>
  <si>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</si>
  <si>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</si>
  <si>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</si>
  <si>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</si>
  <si>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</si>
  <si>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</si>
  <si>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</si>
  <si>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</si>
  <si>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</si>
  <si>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</si>
  <si>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</si>
  <si>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</si>
  <si>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</si>
  <si>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</si>
  <si>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</si>
  <si>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</si>
  <si>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</si>
  <si>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</si>
  <si>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</si>
  <si>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</si>
  <si>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</si>
  <si>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</si>
  <si>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</si>
  <si>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</si>
  <si>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</si>
  <si>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</si>
  <si>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</si>
  <si>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</si>
  <si>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</si>
  <si>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</si>
  <si>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</si>
  <si>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</si>
  <si>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</si>
  <si>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</si>
  <si>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</si>
  <si>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</si>
  <si>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</si>
  <si>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</si>
  <si>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</si>
  <si>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</si>
  <si>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</si>
  <si>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</si>
  <si>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</si>
  <si>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</si>
  <si>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</si>
  <si>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</si>
  <si>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</si>
  <si>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</si>
  <si>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</si>
  <si>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</si>
  <si>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</si>
  <si>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</si>
  <si>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</si>
  <si>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</si>
  <si>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</si>
  <si>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</si>
  <si>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</si>
  <si>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</si>
  <si>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</si>
  <si>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</si>
  <si>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</si>
  <si>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</si>
  <si>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</si>
  <si>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</si>
  <si>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</si>
  <si>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</si>
  <si>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</si>
  <si>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</si>
  <si>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</si>
  <si>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</si>
  <si>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</si>
  <si>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</si>
  <si>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</si>
  <si>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</si>
  <si>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</si>
  <si>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</si>
  <si>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</si>
  <si>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</si>
  <si>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</si>
  <si>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</si>
  <si>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</si>
  <si>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</si>
  <si>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</si>
  <si>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</si>
  <si>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</si>
  <si>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</si>
  <si>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</si>
  <si>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</si>
  <si>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</si>
  <si>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</si>
  <si>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</si>
  <si>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</si>
  <si>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</si>
  <si>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</si>
  <si>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</si>
  <si>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</si>
  <si>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</si>
  <si>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</si>
  <si>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</si>
  <si>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</si>
  <si>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</si>
  <si>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</si>
  <si>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</si>
  <si>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</si>
  <si>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</si>
  <si>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</si>
  <si>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</si>
  <si>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</si>
  <si>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</si>
  <si>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</si>
  <si>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</si>
  <si>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</si>
  <si>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</si>
  <si>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</si>
  <si>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</si>
  <si>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</si>
  <si>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</si>
  <si>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</si>
  <si>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</si>
  <si>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</si>
  <si>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</si>
  <si>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</si>
  <si>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</si>
  <si>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</si>
  <si>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</si>
  <si>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</si>
  <si>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</si>
  <si>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</si>
  <si>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</si>
  <si>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</si>
  <si>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</si>
  <si>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</si>
  <si>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</si>
  <si>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</si>
  <si>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</si>
  <si>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</si>
  <si>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</si>
  <si>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</si>
  <si>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</si>
  <si>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</si>
  <si>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</si>
  <si>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</si>
  <si>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</si>
  <si>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</si>
  <si>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</si>
  <si>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</si>
  <si>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</si>
  <si>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</si>
  <si>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</si>
  <si>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</si>
  <si>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</si>
  <si>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</si>
  <si>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</si>
  <si>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</si>
  <si>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</si>
  <si>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</si>
  <si>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</si>
  <si>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</si>
  <si>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</si>
  <si>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</si>
  <si>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</si>
  <si>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</si>
  <si>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</si>
  <si>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</si>
  <si>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</si>
  <si>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</si>
  <si>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</si>
  <si>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</si>
  <si>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</si>
  <si>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</si>
  <si>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</si>
  <si>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</si>
  <si>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</si>
  <si>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</si>
  <si>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</si>
  <si>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</si>
  <si>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</si>
  <si>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</si>
  <si>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</si>
  <si>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</si>
  <si>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</si>
  <si>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</si>
  <si>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</si>
  <si>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</si>
  <si>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</si>
  <si>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</si>
  <si>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</si>
  <si>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</si>
  <si>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</si>
  <si>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</si>
  <si>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</si>
  <si>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</si>
  <si>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</si>
  <si>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</si>
  <si>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</si>
  <si>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</si>
  <si>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</si>
  <si>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</si>
  <si>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</si>
  <si>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</si>
  <si>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</si>
  <si>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</si>
  <si>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</si>
  <si>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</si>
  <si>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</si>
  <si>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</si>
  <si>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</si>
  <si>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</si>
  <si>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</si>
  <si>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</si>
  <si>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</si>
  <si>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</si>
  <si>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</si>
  <si>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</si>
  <si>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</si>
  <si>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</si>
  <si>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</si>
  <si>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</si>
  <si>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</si>
  <si>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</si>
  <si>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</si>
  <si>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</si>
  <si>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</si>
  <si>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</si>
  <si>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</si>
  <si>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</si>
  <si>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</si>
  <si>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</si>
  <si>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</si>
  <si>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</si>
  <si>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</si>
  <si>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</si>
  <si>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</si>
  <si>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</si>
  <si>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</si>
  <si>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</si>
  <si>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</si>
  <si>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</si>
  <si>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</si>
  <si>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</si>
  <si>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</si>
  <si>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</si>
  <si>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</si>
  <si>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</si>
  <si>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</si>
  <si>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</si>
  <si>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</si>
  <si>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</si>
  <si>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</si>
  <si>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</si>
  <si>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</si>
  <si>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</si>
  <si>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</si>
  <si>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</si>
  <si>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</si>
  <si>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</si>
  <si>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</si>
  <si>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</si>
  <si>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</si>
  <si>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</si>
  <si>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</si>
  <si>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</si>
  <si>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</si>
  <si>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</si>
  <si>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</si>
  <si>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</si>
  <si>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</si>
  <si>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</si>
  <si>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</si>
  <si>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</si>
  <si>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</si>
  <si>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</si>
  <si>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</si>
  <si>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</si>
  <si>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</si>
  <si>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</si>
  <si>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</si>
  <si>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</si>
  <si>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</si>
  <si>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</si>
  <si>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</si>
  <si>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</si>
  <si>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</si>
  <si>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</si>
  <si>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</si>
  <si>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</si>
  <si>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</si>
  <si>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</si>
  <si>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</si>
  <si>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</si>
  <si>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</si>
  <si>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</si>
  <si>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</si>
  <si>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</si>
  <si>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</si>
  <si>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</si>
  <si>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</si>
  <si>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</si>
  <si>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</si>
  <si>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</si>
  <si>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</si>
  <si>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</si>
  <si>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</si>
  <si>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</si>
  <si>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</si>
  <si>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</si>
  <si>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</si>
  <si>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</si>
  <si>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</si>
  <si>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</si>
  <si>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</si>
  <si>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</si>
  <si>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</si>
  <si>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</si>
  <si>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</si>
  <si>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</si>
  <si>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</si>
  <si>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</si>
  <si>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</si>
  <si>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</si>
  <si>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</si>
  <si>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</si>
  <si>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</si>
  <si>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</si>
  <si>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</si>
  <si>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</si>
  <si>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</si>
  <si>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</si>
  <si>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</si>
  <si>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</si>
  <si>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</si>
  <si>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</si>
  <si>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</si>
  <si>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</si>
  <si>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</si>
  <si>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</si>
  <si>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</si>
  <si>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</si>
  <si>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</si>
  <si>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</si>
  <si>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</si>
  <si>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</si>
  <si>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</si>
  <si>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</si>
  <si>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</si>
  <si>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</si>
  <si>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</si>
  <si>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</si>
  <si>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</si>
  <si>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</si>
  <si>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</si>
  <si>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</si>
  <si>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</si>
  <si>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</si>
  <si>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</si>
  <si>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</si>
  <si>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</si>
  <si>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</si>
  <si>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</si>
  <si>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</si>
  <si>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</si>
  <si>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</si>
  <si>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</si>
  <si>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</si>
  <si>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</si>
  <si>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</si>
  <si>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</si>
  <si>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</si>
  <si>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</si>
  <si>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</si>
  <si>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</si>
  <si>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</si>
  <si>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</si>
  <si>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</si>
  <si>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</si>
  <si>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</si>
  <si>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</si>
  <si>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</si>
  <si>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</si>
  <si>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</si>
  <si>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</si>
  <si>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</si>
  <si>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</si>
  <si>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</si>
  <si>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</si>
  <si>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</si>
  <si>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</si>
  <si>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</si>
  <si>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</si>
  <si>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</si>
  <si>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</si>
  <si>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</si>
  <si>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</si>
  <si>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</si>
  <si>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</si>
  <si>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</si>
  <si>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</si>
  <si>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</si>
  <si>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</si>
  <si>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</si>
  <si>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</si>
  <si>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</si>
  <si>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</si>
  <si>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</si>
  <si>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</si>
  <si>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</si>
  <si>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</si>
  <si>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</si>
  <si>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</si>
  <si>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</si>
  <si>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</si>
  <si>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</si>
  <si>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</si>
  <si>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</si>
  <si>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</si>
  <si>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</si>
  <si>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</si>
  <si>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</si>
  <si>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</si>
  <si>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</si>
  <si>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</si>
  <si>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</si>
  <si>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</si>
  <si>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</si>
  <si>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</si>
  <si>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</si>
  <si>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</si>
  <si>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</si>
  <si>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</si>
  <si>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</si>
  <si>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</si>
  <si>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</si>
  <si>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</si>
  <si>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</si>
  <si>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</si>
  <si>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</si>
  <si>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</si>
  <si>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</si>
  <si>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</si>
  <si>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</si>
  <si>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</si>
  <si>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</si>
  <si>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</si>
  <si>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</si>
  <si>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</si>
  <si>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</si>
  <si>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</si>
  <si>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</si>
  <si>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</si>
  <si>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</si>
  <si>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</si>
  <si>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</si>
  <si>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</si>
  <si>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</si>
  <si>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</si>
  <si>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</si>
  <si>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</si>
  <si>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</si>
  <si>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</si>
  <si>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</si>
  <si>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</si>
  <si>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</si>
  <si>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</si>
  <si>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</si>
  <si>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</si>
  <si>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</si>
  <si>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</si>
  <si>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</si>
  <si>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</si>
  <si>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</si>
  <si>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</si>
  <si>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</si>
  <si>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</si>
  <si>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</si>
  <si>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</si>
  <si>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</si>
  <si>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</si>
  <si>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</si>
  <si>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</si>
  <si>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</si>
  <si>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</si>
  <si>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</si>
  <si>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</si>
  <si>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</si>
  <si>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</si>
  <si>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</si>
  <si>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</si>
  <si>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</si>
  <si>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</si>
  <si>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</si>
  <si>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</si>
  <si>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</si>
  <si>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</si>
  <si>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</si>
  <si>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</si>
  <si>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</si>
  <si>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</si>
  <si>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</si>
  <si>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</si>
  <si>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</si>
  <si>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</si>
  <si>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</si>
  <si>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</si>
  <si>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</si>
  <si>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</si>
  <si>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</si>
  <si>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</si>
  <si>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</si>
  <si>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</si>
  <si>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</si>
  <si>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</si>
  <si>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</si>
  <si>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</si>
  <si>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</si>
  <si>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</si>
  <si>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</si>
  <si>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</si>
  <si>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</si>
  <si>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</si>
  <si>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</si>
  <si>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</si>
  <si>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</si>
  <si>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</si>
  <si>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</si>
  <si>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</si>
  <si>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</si>
  <si>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</si>
  <si>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</si>
  <si>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</si>
  <si>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</si>
  <si>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</si>
  <si>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</si>
  <si>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</si>
  <si>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</si>
  <si>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</si>
  <si>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</si>
  <si>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</si>
  <si>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</si>
  <si>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</si>
  <si>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</si>
  <si>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</si>
  <si>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</si>
  <si>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</si>
  <si>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</si>
  <si>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</si>
  <si>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</si>
  <si>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</si>
  <si>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</si>
  <si>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</si>
  <si>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</si>
  <si>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</si>
  <si>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</si>
  <si>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</si>
  <si>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</si>
  <si>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</si>
  <si>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</si>
  <si>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</si>
  <si>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</si>
  <si>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</si>
  <si>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</si>
  <si>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</si>
  <si>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</si>
  <si>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</si>
  <si>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</si>
  <si>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</si>
  <si>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</si>
  <si>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</si>
  <si>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</si>
  <si>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</si>
  <si>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</si>
  <si>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</si>
  <si>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</si>
  <si>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</si>
  <si>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</si>
  <si>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</si>
  <si>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</si>
  <si>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</si>
  <si>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</si>
  <si>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</si>
  <si>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</si>
  <si>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</si>
  <si>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</si>
  <si>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</si>
  <si>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</si>
  <si>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</si>
  <si>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</si>
  <si>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</si>
  <si>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</si>
  <si>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</si>
  <si>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</si>
  <si>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</si>
  <si>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</si>
  <si>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</si>
  <si>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</si>
  <si>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</si>
  <si>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</si>
  <si>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</si>
  <si>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</si>
  <si>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</si>
  <si>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</si>
  <si>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</si>
  <si>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</si>
  <si>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</si>
  <si>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</si>
  <si>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</si>
  <si>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</si>
  <si>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</si>
  <si>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</si>
  <si>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</si>
  <si>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</si>
  <si>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</si>
  <si>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</si>
  <si>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</si>
  <si>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</si>
  <si>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</si>
  <si>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</si>
  <si>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</si>
  <si>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</si>
  <si>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</si>
  <si>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</si>
  <si>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</si>
  <si>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</si>
  <si>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</si>
  <si>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</si>
  <si>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</si>
  <si>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</si>
  <si>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</si>
  <si>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</si>
  <si>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</si>
  <si>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</si>
  <si>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</si>
  <si>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</si>
  <si>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</si>
  <si>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</si>
  <si>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</si>
  <si>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</si>
  <si>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</si>
  <si>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</si>
  <si>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</si>
  <si>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</si>
  <si>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</si>
  <si>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</si>
  <si>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</si>
  <si>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</si>
  <si>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</si>
  <si>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</si>
  <si>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</si>
  <si>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</si>
  <si>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</si>
  <si>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</si>
  <si>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</si>
  <si>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</si>
  <si>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</si>
  <si>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</si>
  <si>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</si>
  <si>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</si>
  <si>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</si>
  <si>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</si>
  <si>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</si>
  <si>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</si>
  <si>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</si>
  <si>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</si>
  <si>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</si>
  <si>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</si>
  <si>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</si>
  <si>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</si>
  <si>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</si>
  <si>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</si>
  <si>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</si>
  <si>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</si>
  <si>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</si>
  <si>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</si>
  <si>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</si>
  <si>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</si>
  <si>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</si>
  <si>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</si>
  <si>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</si>
  <si>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</si>
  <si>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</si>
  <si>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</si>
  <si>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</si>
  <si>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</si>
  <si>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</si>
  <si>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</si>
  <si>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</si>
  <si>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</si>
  <si>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</si>
  <si>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</si>
  <si>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</si>
  <si>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</si>
  <si>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</si>
  <si>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</si>
  <si>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</si>
  <si>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</si>
  <si>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</si>
  <si>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</si>
  <si>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</si>
  <si>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</si>
  <si>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</si>
  <si>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</si>
  <si>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</si>
  <si>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</si>
  <si>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</si>
  <si>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</si>
  <si>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</si>
  <si>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</si>
  <si>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</si>
  <si>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</si>
  <si>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</si>
  <si>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</si>
  <si>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</si>
  <si>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</si>
  <si>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</si>
  <si>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</si>
  <si>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</si>
  <si>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</si>
  <si>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</si>
  <si>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</si>
  <si>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</si>
  <si>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</si>
  <si>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</si>
  <si>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</si>
  <si>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</si>
  <si>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</si>
  <si>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</si>
  <si>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</si>
  <si>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</si>
  <si>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</si>
  <si>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</si>
  <si>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</si>
  <si>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</si>
  <si>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</si>
  <si>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</si>
  <si>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</si>
  <si>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</si>
  <si>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</si>
  <si>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</si>
  <si>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</si>
  <si>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</si>
  <si>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</si>
  <si>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</si>
  <si>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</si>
  <si>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</si>
  <si>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</si>
  <si>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</si>
  <si>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</si>
  <si>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</si>
  <si>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</si>
  <si>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</si>
  <si>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</si>
  <si>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</si>
  <si>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</si>
  <si>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</si>
  <si>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</si>
  <si>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</si>
  <si>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</si>
  <si>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</si>
  <si>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</si>
  <si>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</si>
  <si>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</si>
  <si>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</si>
  <si>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</si>
  <si>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</si>
  <si>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</si>
  <si>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</si>
  <si>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</si>
  <si>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</si>
  <si>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</si>
  <si>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</si>
  <si>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</si>
  <si>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</si>
  <si>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</si>
  <si>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</si>
  <si>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</si>
  <si>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</si>
  <si>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</si>
  <si>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</si>
  <si>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</si>
  <si>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</si>
  <si>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</si>
  <si>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</si>
  <si>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</si>
  <si>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</si>
  <si>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</si>
  <si>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</si>
  <si>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</si>
  <si>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</si>
  <si>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</si>
  <si>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</si>
  <si>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</si>
  <si>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</si>
  <si>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</si>
  <si>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</si>
  <si>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</si>
  <si>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</si>
  <si>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</si>
  <si>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</si>
  <si>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</si>
  <si>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</si>
  <si>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</si>
  <si>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</si>
  <si>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</si>
  <si>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</si>
  <si>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</si>
  <si>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</si>
  <si>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</si>
  <si>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</si>
  <si>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</si>
  <si>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</si>
  <si>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</si>
  <si>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</si>
  <si>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</si>
  <si>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</si>
  <si>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</si>
  <si>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</si>
  <si>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</si>
  <si>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</si>
  <si>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</si>
  <si>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</si>
  <si>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</si>
  <si>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</si>
  <si>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</si>
  <si>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</si>
  <si>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</si>
  <si>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</si>
  <si>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</si>
  <si>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</si>
  <si>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</si>
  <si>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</si>
  <si>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</si>
  <si>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</si>
  <si>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</si>
  <si>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</si>
  <si>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</si>
  <si>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</si>
  <si>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</si>
  <si>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</si>
  <si>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</si>
  <si>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</si>
  <si>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</si>
  <si>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</si>
  <si>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</si>
  <si>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</si>
  <si>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</si>
  <si>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</si>
  <si>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</si>
  <si>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</si>
  <si>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</si>
  <si>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</si>
  <si>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</si>
  <si>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</si>
  <si>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</si>
  <si>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</si>
  <si>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</si>
  <si>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</si>
  <si>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</si>
  <si>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</si>
  <si>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</si>
  <si>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</si>
  <si>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</si>
  <si>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</si>
  <si>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</si>
  <si>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</si>
  <si>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</si>
  <si>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</si>
  <si>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</si>
  <si>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</si>
  <si>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</si>
  <si>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</si>
  <si>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</si>
  <si>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</si>
  <si>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</si>
  <si>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</si>
  <si>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</si>
  <si>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</si>
  <si>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</si>
  <si>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</si>
  <si>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</si>
  <si>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</si>
  <si>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</si>
  <si>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</si>
  <si>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</si>
  <si>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</si>
  <si>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</si>
  <si>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</si>
  <si>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</si>
  <si>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</si>
  <si>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</si>
  <si>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</si>
  <si>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</si>
  <si>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</si>
  <si>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</si>
  <si>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</si>
  <si>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</si>
  <si>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</si>
  <si>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</si>
  <si>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</si>
  <si>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</si>
  <si>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</si>
  <si>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</si>
  <si>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</si>
  <si>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</si>
  <si>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</si>
  <si>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</si>
  <si>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</si>
  <si>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</si>
  <si>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</si>
  <si>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</si>
  <si>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</si>
  <si>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</si>
  <si>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</si>
  <si>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</si>
  <si>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</si>
  <si>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</si>
  <si>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</si>
  <si>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</si>
  <si>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</si>
  <si>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</si>
  <si>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</si>
  <si>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</si>
  <si>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</si>
  <si>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</si>
  <si>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</si>
  <si>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</si>
  <si>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</si>
  <si>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</si>
  <si>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</si>
  <si>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</si>
  <si>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</si>
  <si>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</si>
  <si>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</si>
  <si>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</si>
  <si>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</si>
  <si>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</si>
  <si>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</si>
  <si>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</si>
  <si>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</si>
  <si>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</si>
  <si>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</si>
  <si>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</si>
  <si>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</si>
  <si>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</si>
  <si>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</si>
  <si>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</si>
  <si>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</si>
  <si>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</si>
  <si>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</si>
  <si>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</si>
  <si>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</si>
  <si>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</si>
  <si>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</si>
  <si>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</si>
  <si>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</si>
  <si>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</si>
  <si>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</si>
  <si>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</si>
  <si>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</si>
  <si>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</si>
  <si>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</si>
  <si>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</si>
  <si>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</si>
  <si>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</si>
  <si>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</si>
  <si>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</si>
  <si>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</si>
  <si>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</si>
  <si>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</si>
  <si>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</si>
  <si>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</si>
  <si>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</si>
  <si>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</si>
  <si>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</si>
  <si>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</si>
  <si>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</si>
  <si>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</si>
  <si>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</si>
  <si>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</si>
  <si>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</si>
  <si>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</si>
  <si>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</si>
  <si>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</si>
  <si>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</si>
  <si>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</si>
  <si>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</si>
  <si>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</si>
  <si>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</si>
  <si>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</si>
  <si>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</si>
  <si>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</si>
  <si>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</si>
  <si>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</si>
  <si>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</si>
  <si>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</si>
  <si>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</si>
  <si>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</si>
  <si>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</si>
  <si>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</si>
  <si>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</si>
  <si>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</si>
  <si>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</si>
  <si>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</si>
  <si>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</si>
  <si>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</si>
  <si>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</si>
  <si>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</si>
  <si>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</si>
  <si>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</si>
  <si>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</si>
  <si>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</si>
  <si>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</si>
  <si>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</si>
  <si>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</si>
  <si>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</si>
  <si>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</si>
  <si>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</si>
  <si>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</si>
  <si>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</si>
  <si>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</si>
  <si>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</si>
  <si>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</si>
  <si>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</si>
  <si>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</si>
  <si>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</si>
  <si>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</si>
  <si>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</si>
  <si>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</si>
  <si>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</si>
  <si>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</si>
  <si>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</si>
  <si>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</si>
  <si>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</si>
  <si>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</si>
  <si>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</si>
  <si>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</si>
  <si>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</si>
  <si>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</si>
  <si>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</si>
  <si>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</si>
  <si>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</si>
  <si>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</si>
  <si>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</si>
  <si>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</si>
  <si>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</si>
  <si>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</si>
  <si>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</si>
  <si>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</si>
  <si>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</si>
  <si>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</si>
  <si>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</si>
  <si>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</si>
  <si>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</si>
  <si>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</si>
  <si>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</si>
  <si>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</si>
  <si>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</si>
  <si>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</si>
  <si>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</si>
  <si>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</si>
  <si>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</si>
  <si>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</si>
  <si>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</si>
  <si>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</si>
  <si>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</si>
  <si>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</si>
  <si>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</si>
  <si>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</si>
  <si>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</si>
  <si>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</si>
  <si>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</si>
  <si>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</si>
  <si>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</si>
  <si>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</si>
  <si>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</si>
  <si>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</si>
  <si>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</si>
  <si>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</si>
  <si>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</si>
  <si>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</si>
  <si>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</si>
  <si>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</si>
  <si>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</si>
  <si>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</si>
  <si>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</si>
  <si>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</si>
  <si>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</si>
  <si>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</si>
  <si>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</si>
  <si>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</si>
  <si>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</si>
  <si>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</si>
  <si>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</si>
  <si>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</si>
  <si>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</si>
  <si>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</si>
  <si>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</si>
  <si>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</si>
  <si>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</si>
  <si>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</si>
  <si>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</si>
  <si>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</si>
  <si>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</si>
  <si>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</si>
  <si>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</si>
  <si>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</si>
  <si>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</si>
  <si>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</si>
  <si>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</si>
  <si>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</si>
  <si>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</si>
  <si>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</si>
  <si>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</si>
  <si>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</si>
  <si>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</si>
  <si>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</si>
  <si>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</si>
  <si>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</si>
  <si>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</si>
  <si>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</si>
  <si>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</si>
  <si>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</si>
  <si>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</si>
  <si>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</si>
  <si>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</si>
  <si>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</si>
  <si>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</si>
  <si>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</si>
  <si>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</si>
  <si>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</si>
  <si>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</si>
  <si>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</si>
  <si>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</si>
  <si>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</si>
  <si>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</si>
  <si>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</si>
  <si>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</si>
  <si>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</si>
  <si>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</si>
  <si>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</si>
  <si>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</si>
  <si>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</si>
  <si>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</si>
  <si>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</si>
  <si>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</si>
  <si>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</si>
  <si>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</si>
  <si>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</si>
  <si>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</si>
  <si>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</si>
  <si>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</si>
  <si>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</si>
  <si>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</si>
  <si>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</si>
  <si>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</si>
  <si>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</si>
  <si>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</si>
  <si>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</si>
  <si>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</si>
  <si>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</si>
  <si>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</si>
  <si>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</si>
  <si>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</si>
  <si>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</si>
  <si>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</si>
  <si>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</si>
  <si>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</si>
  <si>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</si>
  <si>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</si>
  <si>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</si>
  <si>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</si>
  <si>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</si>
  <si>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</si>
  <si>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</si>
  <si>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</si>
  <si>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</si>
  <si>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</si>
  <si>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</si>
  <si>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</si>
  <si>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</si>
  <si>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</si>
  <si>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</si>
  <si>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</si>
  <si>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</si>
  <si>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</si>
  <si>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</si>
  <si>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</si>
  <si>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</si>
  <si>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</si>
  <si>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</si>
  <si>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</si>
  <si>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</si>
  <si>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</si>
  <si>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</si>
  <si>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</si>
  <si>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</si>
  <si>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</si>
  <si>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</si>
  <si>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</si>
  <si>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</si>
  <si>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</si>
  <si>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</si>
  <si>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</si>
  <si>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</si>
  <si>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</si>
  <si>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</si>
  <si>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</si>
  <si>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</si>
  <si>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</si>
  <si>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</si>
  <si>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</si>
  <si>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</si>
  <si>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</si>
  <si>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</si>
  <si>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</si>
  <si>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</si>
  <si>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</si>
  <si>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</si>
  <si>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</si>
  <si>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</si>
  <si>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</si>
  <si>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</si>
  <si>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</si>
  <si>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</si>
  <si>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</si>
  <si>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</si>
  <si>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</si>
  <si>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</si>
  <si>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</si>
  <si>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</si>
  <si>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</si>
  <si>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</si>
  <si>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</si>
  <si>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</si>
  <si>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</si>
  <si>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</si>
  <si>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</si>
  <si>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</si>
  <si>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</si>
  <si>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</si>
  <si>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</si>
  <si>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</si>
  <si>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</si>
  <si>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</si>
  <si>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</si>
  <si>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</si>
  <si>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</si>
  <si>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</si>
  <si>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</si>
  <si>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</si>
  <si>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</si>
  <si>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</si>
  <si>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</si>
  <si>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</si>
  <si>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</si>
  <si>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</si>
  <si>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</si>
  <si>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</si>
  <si>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</si>
  <si>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</si>
  <si>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</si>
  <si>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</si>
  <si>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</si>
  <si>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</si>
  <si>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</si>
  <si>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</si>
  <si>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</si>
  <si>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</si>
  <si>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</si>
  <si>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</si>
  <si>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</si>
  <si>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</si>
  <si>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</si>
  <si>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</si>
  <si>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</si>
  <si>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</si>
  <si>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</si>
  <si>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</si>
  <si>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</si>
  <si>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</si>
  <si>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</si>
  <si>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</si>
  <si>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</si>
  <si>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</si>
  <si>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</si>
  <si>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</si>
  <si>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</si>
  <si>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</si>
  <si>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</si>
  <si>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</si>
  <si>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</si>
  <si>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</si>
  <si>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</si>
  <si>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</si>
  <si>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</si>
  <si>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</si>
  <si>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</si>
  <si>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</si>
  <si>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</si>
  <si>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</si>
  <si>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</si>
  <si>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</si>
  <si>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</si>
  <si>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</si>
  <si>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</si>
  <si>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</si>
  <si>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</si>
  <si>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</si>
  <si>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</si>
  <si>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</si>
  <si>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</si>
  <si>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</si>
  <si>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</si>
  <si>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</si>
  <si>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</si>
  <si>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</si>
  <si>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</si>
  <si>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</si>
  <si>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</si>
  <si>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</si>
  <si>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</si>
  <si>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</si>
  <si>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</si>
  <si>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</si>
  <si>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</si>
  <si>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</si>
  <si>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</si>
  <si>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</si>
  <si>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</si>
  <si>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</si>
  <si>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</si>
  <si>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</si>
  <si>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</si>
  <si>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</si>
  <si>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</si>
  <si>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</si>
  <si>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</si>
  <si>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</si>
  <si>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</si>
  <si>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</si>
  <si>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</si>
  <si>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</si>
  <si>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</si>
  <si>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</si>
  <si>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</si>
  <si>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</si>
  <si>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</si>
  <si>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</si>
  <si>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</si>
  <si>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</si>
  <si>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</si>
  <si>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</si>
  <si>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</si>
  <si>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</si>
  <si>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</si>
  <si>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</si>
  <si>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</si>
  <si>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</si>
  <si>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</si>
  <si>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</si>
  <si>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</si>
  <si>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</si>
  <si>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</si>
  <si>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</si>
  <si>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</si>
  <si>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</si>
  <si>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</si>
  <si>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</si>
  <si>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</si>
  <si>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</si>
  <si>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</si>
  <si>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</si>
  <si>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</si>
  <si>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</si>
  <si>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</si>
  <si>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</si>
  <si>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</si>
  <si>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</si>
  <si>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</si>
  <si>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</si>
  <si>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</si>
  <si>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</si>
  <si>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</si>
  <si>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</si>
  <si>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</si>
  <si>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</si>
  <si>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</si>
  <si>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</si>
  <si>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</si>
  <si>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</si>
  <si>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</si>
  <si>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</si>
  <si>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</si>
  <si>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</si>
  <si>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</si>
  <si>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</si>
  <si>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</si>
  <si>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</si>
  <si>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</si>
  <si>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</si>
  <si>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</si>
  <si>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</si>
  <si>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</si>
  <si>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</si>
  <si>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</si>
  <si>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</si>
  <si>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</si>
  <si>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</si>
  <si>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</si>
  <si>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</si>
  <si>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</si>
  <si>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</si>
  <si>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</si>
  <si>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</si>
  <si>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</si>
  <si>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</si>
  <si>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</si>
  <si>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</si>
  <si>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</si>
  <si>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</si>
  <si>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</si>
  <si>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</si>
  <si>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</si>
  <si>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</si>
  <si>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</si>
  <si>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</si>
  <si>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</si>
  <si>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</si>
  <si>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</si>
  <si>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</si>
  <si>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</si>
  <si>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</si>
  <si>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</si>
  <si>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</si>
  <si>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</si>
  <si>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</si>
  <si>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</si>
  <si>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</si>
  <si>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</si>
  <si>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</si>
  <si>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</si>
  <si>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</si>
  <si>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</si>
  <si>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</si>
  <si>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</si>
  <si>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</si>
  <si>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</si>
  <si>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</si>
  <si>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</si>
  <si>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</si>
  <si>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</si>
  <si>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</si>
  <si>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</si>
  <si>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</si>
  <si>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</si>
  <si>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</si>
  <si>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</si>
  <si>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</si>
  <si>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</si>
  <si>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</si>
  <si>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</si>
  <si>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</si>
  <si>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</si>
  <si>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</si>
  <si>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</si>
  <si>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</si>
  <si>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</si>
  <si>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</si>
  <si>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</si>
  <si>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</si>
  <si>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</si>
  <si>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</si>
  <si>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</si>
  <si>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</si>
  <si>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</si>
  <si>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</si>
  <si>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</si>
  <si>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</si>
  <si>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</si>
  <si>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</si>
  <si>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</si>
  <si>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</si>
  <si>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</si>
  <si>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</si>
  <si>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</si>
  <si>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</si>
  <si>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</si>
  <si>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</si>
  <si>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</si>
  <si>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</si>
  <si>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</si>
  <si>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</si>
  <si>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</si>
  <si>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</si>
  <si>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</si>
  <si>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</si>
  <si>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</si>
  <si>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</si>
  <si>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</si>
  <si>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</si>
  <si>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</si>
  <si>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</si>
  <si>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</si>
  <si>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</si>
  <si>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</si>
  <si>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</si>
  <si>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</si>
  <si>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</si>
  <si>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</si>
  <si>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</si>
  <si>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</si>
  <si>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</si>
  <si>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</si>
  <si>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</si>
  <si>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</si>
  <si>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</si>
  <si>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</si>
  <si>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</si>
  <si>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</si>
  <si>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</si>
  <si>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</si>
  <si>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</si>
  <si>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</si>
  <si>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</si>
  <si>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</si>
  <si>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</si>
  <si>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</si>
  <si>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</si>
  <si>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</si>
  <si>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</si>
  <si>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</si>
  <si>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</si>
  <si>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</si>
  <si>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</si>
  <si>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</si>
  <si>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</si>
  <si>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</si>
  <si>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</si>
  <si>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</si>
  <si>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</si>
  <si>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</si>
  <si>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</si>
  <si>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</si>
  <si>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</si>
  <si>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</si>
  <si>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</si>
  <si>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</si>
  <si>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</si>
  <si>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</si>
  <si>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</si>
  <si>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</si>
  <si>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</si>
  <si>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</si>
  <si>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</si>
  <si>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</si>
  <si>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</si>
  <si>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</si>
  <si>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</si>
  <si>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</si>
  <si>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</si>
  <si>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</si>
  <si>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</si>
  <si>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</si>
  <si>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</si>
  <si>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</si>
  <si>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</si>
  <si>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</si>
  <si>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</si>
  <si>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</si>
  <si>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</si>
  <si>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</si>
  <si>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</si>
  <si>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</si>
  <si>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</si>
  <si>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</si>
  <si>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</si>
  <si>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</si>
  <si>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</si>
  <si>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</si>
  <si>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</si>
  <si>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</si>
  <si>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</si>
  <si>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</si>
  <si>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</si>
  <si>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</si>
  <si>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</si>
  <si>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</si>
  <si>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</si>
  <si>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</si>
  <si>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</si>
  <si>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</si>
  <si>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</si>
  <si>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</si>
  <si>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</si>
  <si>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</si>
  <si>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</si>
  <si>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</si>
  <si>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</si>
  <si>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</si>
  <si>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</si>
  <si>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</si>
  <si>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</si>
  <si>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</si>
  <si>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</si>
  <si>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</si>
  <si>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</si>
  <si>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</si>
  <si>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</si>
  <si>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</si>
  <si>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</si>
  <si>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</si>
  <si>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</si>
  <si>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</si>
  <si>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</si>
  <si>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</si>
  <si>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</si>
  <si>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</si>
  <si>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</si>
  <si>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</si>
  <si>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</si>
  <si>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</si>
  <si>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</si>
  <si>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</si>
  <si>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</si>
  <si>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</si>
  <si>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</si>
  <si>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</si>
  <si>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</si>
  <si>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</si>
  <si>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</si>
  <si>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</si>
  <si>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</si>
  <si>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</si>
  <si>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</si>
  <si>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</si>
  <si>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</si>
  <si>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</si>
  <si>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</si>
  <si>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</si>
  <si>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</si>
  <si>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</si>
  <si>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</si>
  <si>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</si>
  <si>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</si>
  <si>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</si>
  <si>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</si>
  <si>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</si>
  <si>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</si>
  <si>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</si>
  <si>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</si>
  <si>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</si>
  <si>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</si>
  <si>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</si>
  <si>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</si>
  <si>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</si>
  <si>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</si>
  <si>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</si>
  <si>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</si>
  <si>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</si>
  <si>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</si>
  <si>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</si>
  <si>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</si>
  <si>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</si>
  <si>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</si>
  <si>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</si>
  <si>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</si>
  <si>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</si>
  <si>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</si>
  <si>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</si>
  <si>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</si>
  <si>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</si>
  <si>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</si>
  <si>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</si>
  <si>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</si>
  <si>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</si>
  <si>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</si>
  <si>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</si>
  <si>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</si>
  <si>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</si>
  <si>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</si>
  <si>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</si>
  <si>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</si>
  <si>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</si>
  <si>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</si>
  <si>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</si>
  <si>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</si>
  <si>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</si>
  <si>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</si>
  <si>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</si>
  <si>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</si>
  <si>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</si>
  <si>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</si>
  <si>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</si>
  <si>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</si>
  <si>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</si>
  <si>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</si>
  <si>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</si>
  <si>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</si>
  <si>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</si>
  <si>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</si>
  <si>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</si>
  <si>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</si>
  <si>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</si>
  <si>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</si>
  <si>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</si>
  <si>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</si>
  <si>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</si>
  <si>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</si>
  <si>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</si>
  <si>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</si>
  <si>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</si>
  <si>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</si>
  <si>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</si>
  <si>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</si>
  <si>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</si>
  <si>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</si>
  <si>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</si>
  <si>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</si>
  <si>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</si>
  <si>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</si>
  <si>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</si>
  <si>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</si>
  <si>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</si>
  <si>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</si>
  <si>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</si>
  <si>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</si>
  <si>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</si>
  <si>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</si>
  <si>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</si>
  <si>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</si>
  <si>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</si>
  <si>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</si>
  <si>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</si>
  <si>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</si>
  <si>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</si>
  <si>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</si>
  <si>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</si>
  <si>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</si>
  <si>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</si>
  <si>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</si>
  <si>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</si>
  <si>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</si>
  <si>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</si>
  <si>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</si>
  <si>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</si>
  <si>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</si>
  <si>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</si>
  <si>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</si>
  <si>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</si>
  <si>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</si>
  <si>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</si>
  <si>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</si>
  <si>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</si>
  <si>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</si>
  <si>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</si>
  <si>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</si>
  <si>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</si>
  <si>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</si>
  <si>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</si>
  <si>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</si>
  <si>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</si>
  <si>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</si>
  <si>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</si>
  <si>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</si>
  <si>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</si>
  <si>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</si>
  <si>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</si>
  <si>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</si>
  <si>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</si>
  <si>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</si>
  <si>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</si>
  <si>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</si>
  <si>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</si>
  <si>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</si>
  <si>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</si>
  <si>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</si>
  <si>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</si>
  <si>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</si>
  <si>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</si>
  <si>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</si>
  <si>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</si>
  <si>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</si>
  <si>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</si>
  <si>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</si>
  <si>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</si>
  <si>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</si>
  <si>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</si>
  <si>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</si>
  <si>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</si>
  <si>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</si>
  <si>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</si>
  <si>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</si>
  <si>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</si>
  <si>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</si>
  <si>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</si>
  <si>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</si>
  <si>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</si>
  <si>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</si>
  <si>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</si>
  <si>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</si>
  <si>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</si>
  <si>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</si>
  <si>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</si>
  <si>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</si>
  <si>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</si>
  <si>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</si>
  <si>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</si>
  <si>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</si>
  <si>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</si>
  <si>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</si>
  <si>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</si>
  <si>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</si>
  <si>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</si>
  <si>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</si>
  <si>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</si>
  <si>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</si>
  <si>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</si>
  <si>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</si>
  <si>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</si>
  <si>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</si>
  <si>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</si>
  <si>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</si>
  <si>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</si>
  <si>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</si>
  <si>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</si>
  <si>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</si>
  <si>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</si>
  <si>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</si>
  <si>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</si>
  <si>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</si>
  <si>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</si>
  <si>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</si>
  <si>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</si>
  <si>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</si>
  <si>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</si>
  <si>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</si>
  <si>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</si>
  <si>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</si>
  <si>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</si>
  <si>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</si>
  <si>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</si>
  <si>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</si>
  <si>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</si>
  <si>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</si>
  <si>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</si>
  <si>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</si>
  <si>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</si>
  <si>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</si>
  <si>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</si>
  <si>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</si>
  <si>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</si>
  <si>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</si>
  <si>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</si>
  <si>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</si>
  <si>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</si>
  <si>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</si>
  <si>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</si>
  <si>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</si>
  <si>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</si>
  <si>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</si>
  <si>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</si>
  <si>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</si>
  <si>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</si>
  <si>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</si>
  <si>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</si>
  <si>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</si>
  <si>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</si>
  <si>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</si>
  <si>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</si>
  <si>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</si>
  <si>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</si>
  <si>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</si>
  <si>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</si>
  <si>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</si>
  <si>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</si>
  <si>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</si>
  <si>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</si>
  <si>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</si>
  <si>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</si>
  <si>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</si>
  <si>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</si>
  <si>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</si>
  <si>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</si>
  <si>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</si>
  <si>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</si>
  <si>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</si>
  <si>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</si>
  <si>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</si>
  <si>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</si>
  <si>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</si>
  <si>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</si>
  <si>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</si>
  <si>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</si>
  <si>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</si>
  <si>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</si>
  <si>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</si>
  <si>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</si>
  <si>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</si>
  <si>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</si>
  <si>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</si>
  <si>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</si>
  <si>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</si>
  <si>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</si>
  <si>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</si>
  <si>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</si>
  <si>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</si>
  <si>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</si>
  <si>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</si>
  <si>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</si>
  <si>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</si>
  <si>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</si>
  <si>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</si>
  <si>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</si>
  <si>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</si>
  <si>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</si>
  <si>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</si>
  <si>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</si>
  <si>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</si>
  <si>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</si>
  <si>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</si>
  <si>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</si>
  <si>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</si>
  <si>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</si>
  <si>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</si>
  <si>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</si>
  <si>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</si>
  <si>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</si>
  <si>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</si>
  <si>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</si>
  <si>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</si>
  <si>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</si>
  <si>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</si>
  <si>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</si>
  <si>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</si>
  <si>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</si>
  <si>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</si>
  <si>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</si>
  <si>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</si>
  <si>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</si>
  <si>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</si>
  <si>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</si>
  <si>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</si>
  <si>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</si>
  <si>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</si>
  <si>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</si>
  <si>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</si>
  <si>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</si>
  <si>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</si>
  <si>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</si>
  <si>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</si>
  <si>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</si>
  <si>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</si>
  <si>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</si>
  <si>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</si>
  <si>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</si>
  <si>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</si>
  <si>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</si>
  <si>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</si>
  <si>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</si>
  <si>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</si>
  <si>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</si>
  <si>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</si>
  <si>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</si>
  <si>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</si>
  <si>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</si>
  <si>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</si>
  <si>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</si>
  <si>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</si>
  <si>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</si>
  <si>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</si>
  <si>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</si>
  <si>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</si>
  <si>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</si>
  <si>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</si>
  <si>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</si>
  <si>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</si>
  <si>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</si>
  <si>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</si>
  <si>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</si>
  <si>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</si>
  <si>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</si>
  <si>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</si>
  <si>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</si>
  <si>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</si>
  <si>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</si>
  <si>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</si>
  <si>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</si>
  <si>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</si>
  <si>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</si>
  <si>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</si>
  <si>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</si>
  <si>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</si>
  <si>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</si>
  <si>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</si>
  <si>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</si>
  <si>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</si>
  <si>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</si>
  <si>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</si>
  <si>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</si>
  <si>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</si>
  <si>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</si>
  <si>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</si>
  <si>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</si>
  <si>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</si>
  <si>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</si>
  <si>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</si>
  <si>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</si>
  <si>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</si>
  <si>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</si>
  <si>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</si>
  <si>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</si>
  <si>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</si>
  <si>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</si>
  <si>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</si>
  <si>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</si>
  <si>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</si>
  <si>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</si>
  <si>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</si>
  <si>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</si>
  <si>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</si>
  <si>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</si>
  <si>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</si>
  <si>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</si>
  <si>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</si>
  <si>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</si>
  <si>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</si>
  <si>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</si>
  <si>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</si>
  <si>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</si>
  <si>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</si>
  <si>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</si>
  <si>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</si>
  <si>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</si>
  <si>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</si>
  <si>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</si>
  <si>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</si>
  <si>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</si>
  <si>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</si>
  <si>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</si>
  <si>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</si>
  <si>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</si>
  <si>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</si>
  <si>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</si>
  <si>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</si>
  <si>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</si>
  <si>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</si>
  <si>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</si>
  <si>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</si>
  <si>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</si>
  <si>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</si>
  <si>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</si>
  <si>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</si>
  <si>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</si>
  <si>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</si>
  <si>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</si>
  <si>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</si>
  <si>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</si>
  <si>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</si>
  <si>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</si>
  <si>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</si>
  <si>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</si>
  <si>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</si>
  <si>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</si>
  <si>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</si>
  <si>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</si>
  <si>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</si>
  <si>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</si>
  <si>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</si>
  <si>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</si>
  <si>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</si>
  <si>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</si>
  <si>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</si>
  <si>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</si>
  <si>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</si>
  <si>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</si>
  <si>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</si>
  <si>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</si>
  <si>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</si>
  <si>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</si>
  <si>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</si>
  <si>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</si>
  <si>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</si>
  <si>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</si>
  <si>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</si>
  <si>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</si>
  <si>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</si>
  <si>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</si>
  <si>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</si>
  <si>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</si>
  <si>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</si>
  <si>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</si>
  <si>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</si>
  <si>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</si>
  <si>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</si>
  <si>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</si>
  <si>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</si>
  <si>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</si>
  <si>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</si>
  <si>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</si>
  <si>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</si>
  <si>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</si>
  <si>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</si>
  <si>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</si>
  <si>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</si>
  <si>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</si>
  <si>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</si>
  <si>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</si>
  <si>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</si>
  <si>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</si>
  <si>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</si>
  <si>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</si>
  <si>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</si>
  <si>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</si>
  <si>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</si>
  <si>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</si>
  <si>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</si>
  <si>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</si>
  <si>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</si>
  <si>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</si>
  <si>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</si>
  <si>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</si>
  <si>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</si>
  <si>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</si>
  <si>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</si>
  <si>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</si>
  <si>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</si>
  <si>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</si>
  <si>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</si>
  <si>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</si>
  <si>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</si>
  <si>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</si>
  <si>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</si>
  <si>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</si>
  <si>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</si>
  <si>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</si>
  <si>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</si>
  <si>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</si>
  <si>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</si>
  <si>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</si>
  <si>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</si>
  <si>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</si>
  <si>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</si>
  <si>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</si>
  <si>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</si>
  <si>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</si>
  <si>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</si>
  <si>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</si>
  <si>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</si>
  <si>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</si>
  <si>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</si>
  <si>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</si>
  <si>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</si>
  <si>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</si>
  <si>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</si>
  <si>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</si>
  <si>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</si>
  <si>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</si>
  <si>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</si>
  <si>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</si>
  <si>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</si>
  <si>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</si>
  <si>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</si>
  <si>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</si>
  <si>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</si>
  <si>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</si>
  <si>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</si>
  <si>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</si>
  <si>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</si>
  <si>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</si>
  <si>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</si>
  <si>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</si>
  <si>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</si>
  <si>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</si>
  <si>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</si>
  <si>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</si>
  <si>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</si>
  <si>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</si>
  <si>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</si>
  <si>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</si>
  <si>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</si>
  <si>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</si>
  <si>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</si>
  <si>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</si>
  <si>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</si>
  <si>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</si>
  <si>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</si>
  <si>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</si>
  <si>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</si>
  <si>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</si>
  <si>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</si>
  <si>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</si>
  <si>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</si>
  <si>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</si>
  <si>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</si>
  <si>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</si>
  <si>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</si>
  <si>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</si>
  <si>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</si>
  <si>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</si>
  <si>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</si>
  <si>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</si>
  <si>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</si>
  <si>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</si>
  <si>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</si>
  <si>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</si>
  <si>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</si>
  <si>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</si>
  <si>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</si>
  <si>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</si>
  <si>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</si>
  <si>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</si>
  <si>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</si>
  <si>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</si>
  <si>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</si>
  <si>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</si>
  <si>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</si>
  <si>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</si>
  <si>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</si>
  <si>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</si>
  <si>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</si>
  <si>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</si>
  <si>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</si>
  <si>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</si>
  <si>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</si>
  <si>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</si>
  <si>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</si>
  <si>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</si>
  <si>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</si>
  <si>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</si>
  <si>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</si>
  <si>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</si>
  <si>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</si>
  <si>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</si>
  <si>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</si>
  <si>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</si>
  <si>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</si>
  <si>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</si>
  <si>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</si>
  <si>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</si>
  <si>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</si>
  <si>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</si>
  <si>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</si>
  <si>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</si>
  <si>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</si>
  <si>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</si>
  <si>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</si>
  <si>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</si>
  <si>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</si>
  <si>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</si>
  <si>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</si>
  <si>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</si>
  <si>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</si>
  <si>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</si>
  <si>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</si>
  <si>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</si>
  <si>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</si>
  <si>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</si>
  <si>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</si>
  <si>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</si>
  <si>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</si>
  <si>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</si>
  <si>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</si>
  <si>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</si>
  <si>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</si>
  <si>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</si>
  <si>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</si>
  <si>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</si>
  <si>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</si>
  <si>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</si>
  <si>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</si>
  <si>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</si>
  <si>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</si>
  <si>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</si>
  <si>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</si>
  <si>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</si>
  <si>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</si>
  <si>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</si>
  <si>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</si>
  <si>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</si>
  <si>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</si>
  <si>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</si>
  <si>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</si>
  <si>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</si>
  <si>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</si>
  <si>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</si>
  <si>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</si>
  <si>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</si>
  <si>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</si>
  <si>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</si>
  <si>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</si>
  <si>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</si>
  <si>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</si>
  <si>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</si>
  <si>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</si>
  <si>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</si>
  <si>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</si>
  <si>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</si>
  <si>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</si>
  <si>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</si>
  <si>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</si>
  <si>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</si>
  <si>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</si>
  <si>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</si>
  <si>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</si>
  <si>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</si>
  <si>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</si>
  <si>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</si>
  <si>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</si>
  <si>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</si>
  <si>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</si>
  <si>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</si>
  <si>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</si>
  <si>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</si>
  <si>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</si>
  <si>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</si>
  <si>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</si>
  <si>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</si>
  <si>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</si>
  <si>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</si>
  <si>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</si>
  <si>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</si>
  <si>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</si>
  <si>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</si>
  <si>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</si>
  <si>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</si>
  <si>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</si>
  <si>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</si>
  <si>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</si>
  <si>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</si>
  <si>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</si>
  <si>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</si>
  <si>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</si>
  <si>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</si>
  <si>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</si>
  <si>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</si>
  <si>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</si>
  <si>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</si>
  <si>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</si>
  <si>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</si>
  <si>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</si>
  <si>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</si>
  <si>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</si>
  <si>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</si>
  <si>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</si>
  <si>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</si>
  <si>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</si>
  <si>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</si>
  <si>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</si>
  <si>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</si>
  <si>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</si>
  <si>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</si>
  <si>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</si>
  <si>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</si>
  <si>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</si>
  <si>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</si>
  <si>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</si>
  <si>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</si>
  <si>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</si>
  <si>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</si>
  <si>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</si>
  <si>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</si>
  <si>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</si>
  <si>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</si>
  <si>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</si>
  <si>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</si>
  <si>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</si>
  <si>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</si>
  <si>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</si>
  <si>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</si>
  <si>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</si>
  <si>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</si>
  <si>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</si>
  <si>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</si>
  <si>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</si>
  <si>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</si>
  <si>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</si>
  <si>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</si>
  <si>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</si>
  <si>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</si>
  <si>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</si>
  <si>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</si>
  <si>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</si>
  <si>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</si>
  <si>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</si>
  <si>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</si>
  <si>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</si>
  <si>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</si>
  <si>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</si>
  <si>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</si>
  <si>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</si>
  <si>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</si>
  <si>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</si>
  <si>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</si>
  <si>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</si>
  <si>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</si>
  <si>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</si>
  <si>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</si>
  <si>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</si>
  <si>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</si>
  <si>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</si>
  <si>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</si>
  <si>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</si>
  <si>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</si>
  <si>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</si>
  <si>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</si>
  <si>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</si>
  <si>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</si>
  <si>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</si>
  <si>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</si>
  <si>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</si>
  <si>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</si>
  <si>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</si>
  <si>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</si>
  <si>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</si>
  <si>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</si>
  <si>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</si>
  <si>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</si>
  <si>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</si>
  <si>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</si>
  <si>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</si>
  <si>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</si>
  <si>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</si>
  <si>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</si>
  <si>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</si>
  <si>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</si>
  <si>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</si>
  <si>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</si>
  <si>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</si>
  <si>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</si>
  <si>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</si>
  <si>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</si>
  <si>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</si>
  <si>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</si>
  <si>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</si>
  <si>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</si>
  <si>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</si>
  <si>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</si>
  <si>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</si>
  <si>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</si>
  <si>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</si>
  <si>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</si>
  <si>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</si>
  <si>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</si>
  <si>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</si>
  <si>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</si>
  <si>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</si>
  <si>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</si>
  <si>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</si>
  <si>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</si>
  <si>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</si>
  <si>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</si>
  <si>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</si>
  <si>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</si>
  <si>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</si>
  <si>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</si>
  <si>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</si>
  <si>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</si>
  <si>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</si>
  <si>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</si>
  <si>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</si>
  <si>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</si>
  <si>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</si>
  <si>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</si>
  <si>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</si>
  <si>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</si>
  <si>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</si>
  <si>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</si>
  <si>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</si>
  <si>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</si>
  <si>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</si>
  <si>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</si>
  <si>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</si>
  <si>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</si>
  <si>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</si>
  <si>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</si>
  <si>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</si>
  <si>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</si>
  <si>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</si>
  <si>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</si>
  <si>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</si>
  <si>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</si>
  <si>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</si>
  <si>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</si>
  <si>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</si>
  <si>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</si>
  <si>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</si>
  <si>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</si>
  <si>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</si>
  <si>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</si>
  <si>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</si>
  <si>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</si>
  <si>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</si>
  <si>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</si>
  <si>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</si>
  <si>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</si>
  <si>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</si>
  <si>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</si>
  <si>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</si>
  <si>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</si>
  <si>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</si>
  <si>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</si>
  <si>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</si>
  <si>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</si>
  <si>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</si>
  <si>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</si>
  <si>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</si>
  <si>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</si>
  <si>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</si>
  <si>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</si>
  <si>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</si>
  <si>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</si>
  <si>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</si>
  <si>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</si>
  <si>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</si>
  <si>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</si>
  <si>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</si>
  <si>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</si>
  <si>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</si>
  <si>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</si>
  <si>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</si>
  <si>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</si>
  <si>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</si>
  <si>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</si>
  <si>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</si>
  <si>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</si>
  <si>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</si>
  <si>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</si>
  <si>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</si>
  <si>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</si>
  <si>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</si>
  <si>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</si>
  <si>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</si>
  <si>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</si>
  <si>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</si>
  <si>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</si>
  <si>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</si>
  <si>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</si>
  <si>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</si>
  <si>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</si>
  <si>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</si>
  <si>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</si>
  <si>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</si>
  <si>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</si>
  <si>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</si>
  <si>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</si>
  <si>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</si>
  <si>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</si>
  <si>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</si>
  <si>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</si>
  <si>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</si>
  <si>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</si>
  <si>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</si>
  <si>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</si>
  <si>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</si>
  <si>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</si>
  <si>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</si>
  <si>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</si>
  <si>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</si>
  <si>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</si>
  <si>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</si>
  <si>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</si>
  <si>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</si>
  <si>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</si>
  <si>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</si>
  <si>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</si>
  <si>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</si>
  <si>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</si>
  <si>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</si>
  <si>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</si>
  <si>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</si>
  <si>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</si>
  <si>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</si>
  <si>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</si>
  <si>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</si>
  <si>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</si>
  <si>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</si>
  <si>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</si>
  <si>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</si>
  <si>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</si>
  <si>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</si>
  <si>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</si>
  <si>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</si>
  <si>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</si>
  <si>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</si>
  <si>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</si>
  <si>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</si>
  <si>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</si>
  <si>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</si>
  <si>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</si>
  <si>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</si>
  <si>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</si>
  <si>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</si>
  <si>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</si>
  <si>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</si>
  <si>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</si>
  <si>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</si>
  <si>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</si>
  <si>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</si>
  <si>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</si>
  <si>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</si>
  <si>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</si>
  <si>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</si>
  <si>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</si>
  <si>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</si>
  <si>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</si>
  <si>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</si>
  <si>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</si>
  <si>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</si>
  <si>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</si>
  <si>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</si>
  <si>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</si>
  <si>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</si>
  <si>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</si>
  <si>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</si>
  <si>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</si>
  <si>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</si>
  <si>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</si>
  <si>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</si>
  <si>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</si>
  <si>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</si>
  <si>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</si>
  <si>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</si>
  <si>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</si>
  <si>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</si>
  <si>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</si>
  <si>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</si>
  <si>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</si>
  <si>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</si>
  <si>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</si>
  <si>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</si>
  <si>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</si>
  <si>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</si>
  <si>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</si>
  <si>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</si>
  <si>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</si>
  <si>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</si>
  <si>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</si>
  <si>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</si>
  <si>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</si>
  <si>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</si>
  <si>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</si>
  <si>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</si>
  <si>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</si>
  <si>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</si>
  <si>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</si>
  <si>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</si>
  <si>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</si>
  <si>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</si>
  <si>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</si>
  <si>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</si>
  <si>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</si>
  <si>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</si>
  <si>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</si>
  <si>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</si>
  <si>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</si>
  <si>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</si>
  <si>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</si>
  <si>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</si>
  <si>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</si>
  <si>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</si>
  <si>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</si>
  <si>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</si>
  <si>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</si>
  <si>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</si>
  <si>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</si>
  <si>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</si>
  <si>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</si>
  <si>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</si>
  <si>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</si>
  <si>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</si>
  <si>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</si>
  <si>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</si>
  <si>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</si>
  <si>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</si>
  <si>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</si>
  <si>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</si>
  <si>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</si>
  <si>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</si>
  <si>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</si>
  <si>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</si>
  <si>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</si>
  <si>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</si>
  <si>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</si>
  <si>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</si>
  <si>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</si>
  <si>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</si>
  <si>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</si>
  <si>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</si>
  <si>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</si>
  <si>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</si>
  <si>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</si>
  <si>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</si>
  <si>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</si>
  <si>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</si>
  <si>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</si>
  <si>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</si>
  <si>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</si>
  <si>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</si>
  <si>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</si>
  <si>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</si>
  <si>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</si>
  <si>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</si>
  <si>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</si>
  <si>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</si>
  <si>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</si>
  <si>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</si>
  <si>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</si>
  <si>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</si>
  <si>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</si>
  <si>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</si>
  <si>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</si>
  <si>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</si>
  <si>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</si>
  <si>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</si>
  <si>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</si>
  <si>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</si>
  <si>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</si>
  <si>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</si>
  <si>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</si>
  <si>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</si>
  <si>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</si>
  <si>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</si>
  <si>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</si>
  <si>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</si>
  <si>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</si>
  <si>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</si>
  <si>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</si>
  <si>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</si>
  <si>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</si>
  <si>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</si>
  <si>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</si>
  <si>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</si>
  <si>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</si>
  <si>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</si>
  <si>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</si>
  <si>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</si>
  <si>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</si>
  <si>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</si>
  <si>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</si>
  <si>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</si>
  <si>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</si>
  <si>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</si>
  <si>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</si>
  <si>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</si>
  <si>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</si>
  <si>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</si>
  <si>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</si>
  <si>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</si>
  <si>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</si>
  <si>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</si>
  <si>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</si>
  <si>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</si>
  <si>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</si>
  <si>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</si>
  <si>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</si>
  <si>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</si>
  <si>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</si>
  <si>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</si>
  <si>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</si>
  <si>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</si>
  <si>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</si>
  <si>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</si>
  <si>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</si>
  <si>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</si>
  <si>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</si>
  <si>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</si>
  <si>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</si>
  <si>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</si>
  <si>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</si>
  <si>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</si>
  <si>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</si>
  <si>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</si>
  <si>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</si>
  <si>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</si>
  <si>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</si>
  <si>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</si>
  <si>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</si>
  <si>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</si>
  <si>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</si>
  <si>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</si>
  <si>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</si>
  <si>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</si>
  <si>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</si>
  <si>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</si>
  <si>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</si>
  <si>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</si>
  <si>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</si>
  <si>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</si>
  <si>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</si>
  <si>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</si>
  <si>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</si>
  <si>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</si>
  <si>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</si>
  <si>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</si>
  <si>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</si>
  <si>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</si>
  <si>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</si>
  <si>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</si>
  <si>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</si>
  <si>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</si>
  <si>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</si>
  <si>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</si>
  <si>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</si>
  <si>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</si>
  <si>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</si>
  <si>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</si>
  <si>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</si>
  <si>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</si>
  <si>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</si>
  <si>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</si>
  <si>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</si>
  <si>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</si>
  <si>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</si>
  <si>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</si>
  <si>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</si>
  <si>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</si>
  <si>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</si>
  <si>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</si>
  <si>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</si>
  <si>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</si>
  <si>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</si>
  <si>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</si>
  <si>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</si>
  <si>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</si>
  <si>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</si>
  <si>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</si>
  <si>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</si>
  <si>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</si>
  <si>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</si>
  <si>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</si>
  <si>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</si>
  <si>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</si>
  <si>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</si>
  <si>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</si>
  <si>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</si>
  <si>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</si>
  <si>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</si>
  <si>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</si>
  <si>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</si>
  <si>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</si>
  <si>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</si>
  <si>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</si>
  <si>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</si>
  <si>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</si>
  <si>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</si>
  <si>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</si>
  <si>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</si>
  <si>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</si>
  <si>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</si>
  <si>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</si>
  <si>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</si>
  <si>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</si>
  <si>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</si>
  <si>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</si>
  <si>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</si>
  <si>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</si>
  <si>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</si>
  <si>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</si>
  <si>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</si>
  <si>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</si>
  <si>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</si>
  <si>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</si>
  <si>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</si>
  <si>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</si>
  <si>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</si>
  <si>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</si>
  <si>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</si>
  <si>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</si>
  <si>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</si>
  <si>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</si>
  <si>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</si>
  <si>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</si>
  <si>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</si>
  <si>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</si>
  <si>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</si>
  <si>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</si>
  <si>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</si>
  <si>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</si>
  <si>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</si>
  <si>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</si>
  <si>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</si>
  <si>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</si>
  <si>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</si>
  <si>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</si>
  <si>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</si>
  <si>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</si>
  <si>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</si>
  <si>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</si>
  <si>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</si>
  <si>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</si>
  <si>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</si>
  <si>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</si>
  <si>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</si>
  <si>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</si>
  <si>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</si>
  <si>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</si>
  <si>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</si>
  <si>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</si>
  <si>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</si>
  <si>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</si>
  <si>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</si>
  <si>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</si>
  <si>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</si>
  <si>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</si>
  <si>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</si>
  <si>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</si>
  <si>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</si>
  <si>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</si>
  <si>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</si>
  <si>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</si>
  <si>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</si>
  <si>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</si>
  <si>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</si>
  <si>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</si>
  <si>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</si>
  <si>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</si>
  <si>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</si>
  <si>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</si>
  <si>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</si>
  <si>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</si>
  <si>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</si>
  <si>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</si>
  <si>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</si>
  <si>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</si>
  <si>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</si>
  <si>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</si>
  <si>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</si>
  <si>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</si>
  <si>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</si>
  <si>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</si>
  <si>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</si>
  <si>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</si>
  <si>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</si>
  <si>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</si>
  <si>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</si>
  <si>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</si>
  <si>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</si>
  <si>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</si>
  <si>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</si>
  <si>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</si>
  <si>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</si>
  <si>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</si>
  <si>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</si>
  <si>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</si>
  <si>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</si>
  <si>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</si>
  <si>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</si>
  <si>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</si>
  <si>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</si>
  <si>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</si>
  <si>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</si>
  <si>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</si>
  <si>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</si>
  <si>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</si>
  <si>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</si>
  <si>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</si>
  <si>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</si>
  <si>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</si>
  <si>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</si>
  <si>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</si>
  <si>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</si>
  <si>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</si>
  <si>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</si>
  <si>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</si>
  <si>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</si>
  <si>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</si>
  <si>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</si>
  <si>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</si>
  <si>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</si>
  <si>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</si>
  <si>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</si>
  <si>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</si>
  <si>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</si>
  <si>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</si>
  <si>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</si>
  <si>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</si>
  <si>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</si>
  <si>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</si>
  <si>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</si>
  <si>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</si>
  <si>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</si>
  <si>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</si>
  <si>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</si>
  <si>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</si>
  <si>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</si>
  <si>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</si>
  <si>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</si>
  <si>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</si>
  <si>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</si>
  <si>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</si>
  <si>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</si>
  <si>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</si>
  <si>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</si>
  <si>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</si>
  <si>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</si>
  <si>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</si>
  <si>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</si>
  <si>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</si>
  <si>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</si>
  <si>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</si>
  <si>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</si>
  <si>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</si>
  <si>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</si>
  <si>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</si>
  <si>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</si>
  <si>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</si>
  <si>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</si>
  <si>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</si>
  <si>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</si>
  <si>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</si>
  <si>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</si>
  <si>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</si>
  <si>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</si>
  <si>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</si>
  <si>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</si>
  <si>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</si>
  <si>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</si>
  <si>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</si>
  <si>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</si>
  <si>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</si>
  <si>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</si>
  <si>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</si>
  <si>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</si>
  <si>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</si>
  <si>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</si>
  <si>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</si>
  <si>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</si>
  <si>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</si>
  <si>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</si>
  <si>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</si>
  <si>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</si>
  <si>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</si>
  <si>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</si>
  <si>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</si>
  <si>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</si>
  <si>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</si>
  <si>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</si>
  <si>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</si>
  <si>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</si>
  <si>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</si>
  <si>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</si>
  <si>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</si>
  <si>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</si>
  <si>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</si>
  <si>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</si>
  <si>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</si>
  <si>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</si>
  <si>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</si>
  <si>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</si>
  <si>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</si>
  <si>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</si>
  <si>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</si>
  <si>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</si>
  <si>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</si>
  <si>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</si>
  <si>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</si>
  <si>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</si>
  <si>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</si>
  <si>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</si>
  <si>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</si>
  <si>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</si>
  <si>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</si>
  <si>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</si>
  <si>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</si>
  <si>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</si>
  <si>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</si>
  <si>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</si>
  <si>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</si>
  <si>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</si>
  <si>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</si>
  <si>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</si>
  <si>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</si>
  <si>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</si>
  <si>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</si>
  <si>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</si>
  <si>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</si>
  <si>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</si>
  <si>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</si>
  <si>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</si>
  <si>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</si>
  <si>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</si>
  <si>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</si>
  <si>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</si>
  <si>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</si>
  <si>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</si>
  <si>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</si>
  <si>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</si>
  <si>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</si>
  <si>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</si>
  <si>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</si>
  <si>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</si>
  <si>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</si>
  <si>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</si>
  <si>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</si>
  <si>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</si>
  <si>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</si>
  <si>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</si>
  <si>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</si>
  <si>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</si>
  <si>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</si>
  <si>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</si>
  <si>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</si>
  <si>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</si>
  <si>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</si>
  <si>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</si>
  <si>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</si>
  <si>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</si>
  <si>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</si>
  <si>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</si>
  <si>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</si>
  <si>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</si>
  <si>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</si>
  <si>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</si>
  <si>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</si>
  <si>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</si>
  <si>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</si>
  <si>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</si>
  <si>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</si>
  <si>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</si>
  <si>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</si>
  <si>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</si>
  <si>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</si>
  <si>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</si>
  <si>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</si>
  <si>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</si>
  <si>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</si>
  <si>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</si>
  <si>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</si>
  <si>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</si>
  <si>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</si>
  <si>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</si>
  <si>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</si>
  <si>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</si>
  <si>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</si>
  <si>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</si>
  <si>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</si>
  <si>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</si>
  <si>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</si>
  <si>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</si>
  <si>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</si>
  <si>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</si>
  <si>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</si>
  <si>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</si>
  <si>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</si>
  <si>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</si>
  <si>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</si>
  <si>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</si>
  <si>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</si>
  <si>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</si>
  <si>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</si>
  <si>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</si>
  <si>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</si>
  <si>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</si>
  <si>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</si>
  <si>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</si>
  <si>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</si>
  <si>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</si>
  <si>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</si>
  <si>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</si>
  <si>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</si>
  <si>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</si>
  <si>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</si>
  <si>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</si>
  <si>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</si>
  <si>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</si>
  <si>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</si>
  <si>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</si>
  <si>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</si>
  <si>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</si>
  <si>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</si>
  <si>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</si>
  <si>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</si>
  <si>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</si>
  <si>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</si>
  <si>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</si>
  <si>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</si>
  <si>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</si>
  <si>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</si>
  <si>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</si>
  <si>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</si>
  <si>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</si>
  <si>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</si>
  <si>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</si>
  <si>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</si>
  <si>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</si>
  <si>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</si>
  <si>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</si>
  <si>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</si>
  <si>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</si>
  <si>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</si>
  <si>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</si>
  <si>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</si>
  <si>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</si>
  <si>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</si>
  <si>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</si>
  <si>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</si>
  <si>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</si>
  <si>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</si>
  <si>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</si>
  <si>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</si>
  <si>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</si>
  <si>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</si>
  <si>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</si>
  <si>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</si>
  <si>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</si>
  <si>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</si>
  <si>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</si>
  <si>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</si>
  <si>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</si>
  <si>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</si>
  <si>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</si>
  <si>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</si>
  <si>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</si>
  <si>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</si>
  <si>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</si>
  <si>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</si>
  <si>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</si>
  <si>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</si>
  <si>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</si>
  <si>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</si>
  <si>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</si>
  <si>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</si>
  <si>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</si>
  <si>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</si>
  <si>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</si>
  <si>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</si>
  <si>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</si>
  <si>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</si>
  <si>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</si>
  <si>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</si>
  <si>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</si>
  <si>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</si>
  <si>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</si>
  <si>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</si>
  <si>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</si>
  <si>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</si>
  <si>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</si>
  <si>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</si>
  <si>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</si>
  <si>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</si>
  <si>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</si>
  <si>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</si>
  <si>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</si>
  <si>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</si>
  <si>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</si>
  <si>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</si>
  <si>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</si>
  <si>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</si>
  <si>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</si>
  <si>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</si>
  <si>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</si>
  <si>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</si>
  <si>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</si>
  <si>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</si>
  <si>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</si>
  <si>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</si>
  <si>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</si>
  <si>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</si>
  <si>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</si>
  <si>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</si>
  <si>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</si>
  <si>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</si>
  <si>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</si>
  <si>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</si>
  <si>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</si>
  <si>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</si>
  <si>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</si>
  <si>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</si>
  <si>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</si>
  <si>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</si>
  <si>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</si>
  <si>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</si>
  <si>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</si>
  <si>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</si>
  <si>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</si>
  <si>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</si>
  <si>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</si>
  <si>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</si>
  <si>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</si>
  <si>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</si>
  <si>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</si>
  <si>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</si>
  <si>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</si>
  <si>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</si>
  <si>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</si>
  <si>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</si>
  <si>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</si>
  <si>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</si>
  <si>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</si>
  <si>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</si>
  <si>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</si>
  <si>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</si>
  <si>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</si>
  <si>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</si>
  <si>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</si>
  <si>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</si>
  <si>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</si>
  <si>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</si>
  <si>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</si>
  <si>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</si>
  <si>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</si>
  <si>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</si>
  <si>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</si>
  <si>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</si>
  <si>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</si>
  <si>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</si>
  <si>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</si>
  <si>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</si>
  <si>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</si>
  <si>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</si>
  <si>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</si>
  <si>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</si>
  <si>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</si>
  <si>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</si>
  <si>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</si>
  <si>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</si>
  <si>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</si>
  <si>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</si>
  <si>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</si>
  <si>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</si>
  <si>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</si>
  <si>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</si>
  <si>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</si>
  <si>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</si>
  <si>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</si>
  <si>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</si>
  <si>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</si>
  <si>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</si>
  <si>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</si>
  <si>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</si>
  <si>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</si>
  <si>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</si>
  <si>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</si>
  <si>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</si>
  <si>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</si>
  <si>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</si>
  <si>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</si>
  <si>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</si>
  <si>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</si>
  <si>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</si>
  <si>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</si>
  <si>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</si>
  <si>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</si>
  <si>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</si>
  <si>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</si>
  <si>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</si>
  <si>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</si>
  <si>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</si>
  <si>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</si>
  <si>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</si>
  <si>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</si>
  <si>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</si>
  <si>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</si>
  <si>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</si>
  <si>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</si>
  <si>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</si>
  <si>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</si>
  <si>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</si>
  <si>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</si>
  <si>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</si>
  <si>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</si>
  <si>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</si>
  <si>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</si>
  <si>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</si>
  <si>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</si>
  <si>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</si>
  <si>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</si>
  <si>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</si>
  <si>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</si>
  <si>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</si>
  <si>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</si>
  <si>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</si>
  <si>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</si>
  <si>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</si>
  <si>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</si>
  <si>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</si>
  <si>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</si>
  <si>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</si>
  <si>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</si>
  <si>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</si>
  <si>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</si>
  <si>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</si>
  <si>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</si>
  <si>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</si>
  <si>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</si>
  <si>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</si>
  <si>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</si>
  <si>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</si>
  <si>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</si>
  <si>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</si>
  <si>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</si>
  <si>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</si>
  <si>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</si>
  <si>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</si>
  <si>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</si>
  <si>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</si>
  <si>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</si>
  <si>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</si>
  <si>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</si>
  <si>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</si>
  <si>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</si>
  <si>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</si>
  <si>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</si>
  <si>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</si>
  <si>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</si>
  <si>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</si>
  <si>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</si>
  <si>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</si>
  <si>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</si>
  <si>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</si>
  <si>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</si>
  <si>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</si>
  <si>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</si>
  <si>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</si>
  <si>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</si>
  <si>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</si>
  <si>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</si>
  <si>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</si>
  <si>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</si>
  <si>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</si>
  <si>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</si>
  <si>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</si>
  <si>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</si>
  <si>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</si>
  <si>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</si>
  <si>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</si>
  <si>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</si>
  <si>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</si>
  <si>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</si>
  <si>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</si>
  <si>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</si>
  <si>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</si>
  <si>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</si>
  <si>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</si>
  <si>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</si>
  <si>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</si>
  <si>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</si>
  <si>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</si>
  <si>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</si>
  <si>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</si>
  <si>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</si>
  <si>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</si>
  <si>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</si>
  <si>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</si>
  <si>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</si>
  <si>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</si>
  <si>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</si>
  <si>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</si>
  <si>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</si>
  <si>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</si>
  <si>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</si>
  <si>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</si>
  <si>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</si>
  <si>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</si>
  <si>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</si>
  <si>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</si>
  <si>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</si>
  <si>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</si>
  <si>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</si>
  <si>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</si>
  <si>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</si>
  <si>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</si>
  <si>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</si>
  <si>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</si>
  <si>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</si>
  <si>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</si>
  <si>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</si>
  <si>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</si>
  <si>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</si>
  <si>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</si>
  <si>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</si>
  <si>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</si>
  <si>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</si>
  <si>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</si>
  <si>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</si>
  <si>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</si>
  <si>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</si>
  <si>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</si>
  <si>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</si>
  <si>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</si>
  <si>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</si>
  <si>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</si>
  <si>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</si>
  <si>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</si>
  <si>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</si>
  <si>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</si>
  <si>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</si>
  <si>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</si>
  <si>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</si>
  <si>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</si>
  <si>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</si>
  <si>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</si>
  <si>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</si>
  <si>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</si>
  <si>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</si>
  <si>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</si>
  <si>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</si>
  <si>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</si>
  <si>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</si>
  <si>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</si>
  <si>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</si>
  <si>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</si>
  <si>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</si>
  <si>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</si>
  <si>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</si>
  <si>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</si>
  <si>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</si>
  <si>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</si>
  <si>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</si>
  <si>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</si>
  <si>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</si>
  <si>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</si>
  <si>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</si>
  <si>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</si>
  <si>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</si>
  <si>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</si>
  <si>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</si>
  <si>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</si>
  <si>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</si>
  <si>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</si>
  <si>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</si>
  <si>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</si>
  <si>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</si>
  <si>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</si>
  <si>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</si>
  <si>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</si>
  <si>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</si>
  <si>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</si>
  <si>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</si>
  <si>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</si>
  <si>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</si>
  <si>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</si>
  <si>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</si>
  <si>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</si>
  <si>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</si>
  <si>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</si>
  <si>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</si>
  <si>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</si>
  <si>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</si>
  <si>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</si>
  <si>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</si>
  <si>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</si>
  <si>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</si>
  <si>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</si>
  <si>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</si>
  <si>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</si>
  <si>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</si>
  <si>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</si>
  <si>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</si>
  <si>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</si>
  <si>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</si>
  <si>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</si>
  <si>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</si>
  <si>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</si>
  <si>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</si>
  <si>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</si>
  <si>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</si>
  <si>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</si>
  <si>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</si>
  <si>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</si>
  <si>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</si>
  <si>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</si>
  <si>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</si>
  <si>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</si>
  <si>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</si>
  <si>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</si>
  <si>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</si>
  <si>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</si>
  <si>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</si>
  <si>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</si>
  <si>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</si>
  <si>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</si>
  <si>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</si>
  <si>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</si>
  <si>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</si>
  <si>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</si>
  <si>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</si>
  <si>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</si>
  <si>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</si>
  <si>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</si>
  <si>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</si>
  <si>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</si>
  <si>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</si>
  <si>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</si>
  <si>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</si>
  <si>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</si>
  <si>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</si>
  <si>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</si>
  <si>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</si>
  <si>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</si>
  <si>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</si>
  <si>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</si>
  <si>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</si>
  <si>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</si>
  <si>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</si>
  <si>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</si>
  <si>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</si>
  <si>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</si>
  <si>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</si>
  <si>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</si>
  <si>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</si>
  <si>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</si>
  <si>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</si>
  <si>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</si>
  <si>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</si>
  <si>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</si>
  <si>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</si>
  <si>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</si>
  <si>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</si>
  <si>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</si>
  <si>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</si>
  <si>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</si>
  <si>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</si>
  <si>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</si>
  <si>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</si>
  <si>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</si>
  <si>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</si>
  <si>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</si>
  <si>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</si>
  <si>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</si>
  <si>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</si>
  <si>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</si>
  <si>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</si>
  <si>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</si>
  <si>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</si>
  <si>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</si>
  <si>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</si>
  <si>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</si>
  <si>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</si>
  <si>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</si>
  <si>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</si>
  <si>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</si>
  <si>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</si>
  <si>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</si>
  <si>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</si>
  <si>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</si>
  <si>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</si>
  <si>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</si>
  <si>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</si>
  <si>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</si>
  <si>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</si>
  <si>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</si>
  <si>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</si>
  <si>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</si>
  <si>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</si>
  <si>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</si>
  <si>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</si>
  <si>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</si>
  <si>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</si>
  <si>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</si>
  <si>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</si>
  <si>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</si>
  <si>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</si>
  <si>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</si>
  <si>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</si>
  <si>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</si>
  <si>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</si>
  <si>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</si>
  <si>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</si>
  <si>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</si>
  <si>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</si>
  <si>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</si>
  <si>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</si>
  <si>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</si>
  <si>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</si>
  <si>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</si>
  <si>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</si>
  <si>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</si>
  <si>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</si>
  <si>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</si>
  <si>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</si>
  <si>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</si>
  <si>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</si>
  <si>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</si>
  <si>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</si>
  <si>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</si>
  <si>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</si>
  <si>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</si>
  <si>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</si>
  <si>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</si>
  <si>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</si>
  <si>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</si>
  <si>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</si>
  <si>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</si>
  <si>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</si>
  <si>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</si>
  <si>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</si>
  <si>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</si>
  <si>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</si>
  <si>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</si>
  <si>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</si>
  <si>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</si>
  <si>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</si>
  <si>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</si>
  <si>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</si>
  <si>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</si>
  <si>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</si>
  <si>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</si>
  <si>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</si>
  <si>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</si>
  <si>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</si>
  <si>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</si>
  <si>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</si>
  <si>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</si>
  <si>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</si>
  <si>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</si>
  <si>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</si>
  <si>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</si>
  <si>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</si>
  <si>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</si>
  <si>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</si>
  <si>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</si>
  <si>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</si>
  <si>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</si>
  <si>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</si>
  <si>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</si>
  <si>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</si>
  <si>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</si>
  <si>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</si>
  <si>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</si>
  <si>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</si>
  <si>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</si>
  <si>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</si>
  <si>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</si>
  <si>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</si>
  <si>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</si>
  <si>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</si>
  <si>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</si>
  <si>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</si>
  <si>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</si>
  <si>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</si>
  <si>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</si>
  <si>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</si>
  <si>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</si>
  <si>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</si>
  <si>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</si>
  <si>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</si>
  <si>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</si>
  <si>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</si>
  <si>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</si>
  <si>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</si>
  <si>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</si>
  <si>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</si>
  <si>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</si>
  <si>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</si>
  <si>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</si>
  <si>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</si>
  <si>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</si>
  <si>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</si>
  <si>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</si>
  <si>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</si>
  <si>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</si>
  <si>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</si>
  <si>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</si>
  <si>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</si>
  <si>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</si>
  <si>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</si>
  <si>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</si>
  <si>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</si>
  <si>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</si>
  <si>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</si>
  <si>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</si>
  <si>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</si>
  <si>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</si>
  <si>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</si>
  <si>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</si>
  <si>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</si>
  <si>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</si>
  <si>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</si>
  <si>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</si>
  <si>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</si>
  <si>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</si>
  <si>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</si>
  <si>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</si>
  <si>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</si>
  <si>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</si>
  <si>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</si>
  <si>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</si>
  <si>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</si>
  <si>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</si>
  <si>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</si>
  <si>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</si>
  <si>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</si>
  <si>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</si>
  <si>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</si>
  <si>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</si>
  <si>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</si>
  <si>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</si>
  <si>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</si>
  <si>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</si>
  <si>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</si>
  <si>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</si>
  <si>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</si>
  <si>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</si>
  <si>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</si>
  <si>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</si>
  <si>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</si>
  <si>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</si>
  <si>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</si>
  <si>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</si>
  <si>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</si>
  <si>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</si>
  <si>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</si>
  <si>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</si>
  <si>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</si>
  <si>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</si>
  <si>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</si>
  <si>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</si>
  <si>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</si>
  <si>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</si>
  <si>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</si>
  <si>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</si>
  <si>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</si>
  <si>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</si>
  <si>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</si>
  <si>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</si>
  <si>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</si>
  <si>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</si>
  <si>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</si>
  <si>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</si>
  <si>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</si>
  <si>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</si>
  <si>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</si>
  <si>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</si>
  <si>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</si>
  <si>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</si>
  <si>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</si>
  <si>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</si>
  <si>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</si>
  <si>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</si>
  <si>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</si>
  <si>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</si>
  <si>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</si>
  <si>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</si>
  <si>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</si>
  <si>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</si>
  <si>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</si>
  <si>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</si>
  <si>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</si>
  <si>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</si>
  <si>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</si>
  <si>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</si>
  <si>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</si>
  <si>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</si>
  <si>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</si>
  <si>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</si>
  <si>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</si>
  <si>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</si>
  <si>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</si>
  <si>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</si>
  <si>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</si>
  <si>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</si>
  <si>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</si>
  <si>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</si>
  <si>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</si>
  <si>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</si>
  <si>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</si>
  <si>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</si>
  <si>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</si>
  <si>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</si>
  <si>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</si>
  <si>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</si>
  <si>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</si>
  <si>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</si>
  <si>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</si>
  <si>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</si>
  <si>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</si>
  <si>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</si>
  <si>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</si>
  <si>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</si>
  <si>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</si>
  <si>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</si>
  <si>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</si>
  <si>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</si>
  <si>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</si>
  <si>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</si>
  <si>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</si>
  <si>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</si>
  <si>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</si>
  <si>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</si>
  <si>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</si>
  <si>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</si>
  <si>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</si>
  <si>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</si>
  <si>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</si>
  <si>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</si>
  <si>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</si>
  <si>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</si>
  <si>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</si>
  <si>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</si>
  <si>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</si>
  <si>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</si>
  <si>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</si>
  <si>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</si>
  <si>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</si>
  <si>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</si>
  <si>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</si>
  <si>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</si>
  <si>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</si>
  <si>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</si>
  <si>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</si>
  <si>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</si>
  <si>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</si>
  <si>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</si>
  <si>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</si>
  <si>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</si>
  <si>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</si>
  <si>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</si>
  <si>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</si>
  <si>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</si>
  <si>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</si>
  <si>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</si>
  <si>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</si>
  <si>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</si>
  <si>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</si>
  <si>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</si>
  <si>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</si>
  <si>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</si>
  <si>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</si>
  <si>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</si>
  <si>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</si>
  <si>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</si>
  <si>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</si>
  <si>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</si>
  <si>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</si>
  <si>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</si>
  <si>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</si>
  <si>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</si>
  <si>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</si>
  <si>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</si>
  <si>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</si>
  <si>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</si>
  <si>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</si>
  <si>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</si>
  <si>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</si>
  <si>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</si>
  <si>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</si>
  <si>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</si>
  <si>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</si>
  <si>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</si>
  <si>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</si>
  <si>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</si>
  <si>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</si>
  <si>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</si>
  <si>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</si>
  <si>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</si>
  <si>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</si>
  <si>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</si>
  <si>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</si>
  <si>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</si>
  <si>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</si>
  <si>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</si>
  <si>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</si>
  <si>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</si>
  <si>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</si>
  <si>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</si>
  <si>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</si>
  <si>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</si>
  <si>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</si>
  <si>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</si>
  <si>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</si>
  <si>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</si>
  <si>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</si>
  <si>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</si>
  <si>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</si>
  <si>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</si>
  <si>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</si>
  <si>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</si>
  <si>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</si>
  <si>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</si>
  <si>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</si>
  <si>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</si>
  <si>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</si>
  <si>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</si>
  <si>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</si>
  <si>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</si>
  <si>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</si>
  <si>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</si>
  <si>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</si>
  <si>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</si>
  <si>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</si>
  <si>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</si>
  <si>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</si>
  <si>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</si>
  <si>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</si>
  <si>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</si>
  <si>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</si>
  <si>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</si>
  <si>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</si>
  <si>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</si>
  <si>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</si>
  <si>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</si>
  <si>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</si>
  <si>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</si>
  <si>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</si>
  <si>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</si>
  <si>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</si>
  <si>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</si>
  <si>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</si>
  <si>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</si>
  <si>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</si>
  <si>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</si>
  <si>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</si>
  <si>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</si>
  <si>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</si>
  <si>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</si>
  <si>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</si>
  <si>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</si>
  <si>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</si>
  <si>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</si>
  <si>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</si>
  <si>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</si>
  <si>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</si>
  <si>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</si>
  <si>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</si>
  <si>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</si>
  <si>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</si>
  <si>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</si>
  <si>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</si>
  <si>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</si>
  <si>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</si>
  <si>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</si>
  <si>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</si>
  <si>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</si>
  <si>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</si>
  <si>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</si>
  <si>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</si>
  <si>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</si>
  <si>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</si>
  <si>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</si>
  <si>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</si>
  <si>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</si>
  <si>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</si>
  <si>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</si>
  <si>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</si>
  <si>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</si>
  <si>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</si>
  <si>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</si>
  <si>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</si>
  <si>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</si>
  <si>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</si>
  <si>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</si>
  <si>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</si>
  <si>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</si>
  <si>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</si>
  <si>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</si>
  <si>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</si>
  <si>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</si>
  <si>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</si>
  <si>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</si>
  <si>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</si>
  <si>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</si>
  <si>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</si>
  <si>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</si>
  <si>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</si>
  <si>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</si>
  <si>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</si>
  <si>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</si>
  <si>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</si>
  <si>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</si>
  <si>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</si>
  <si>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</si>
  <si>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</si>
  <si>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</si>
  <si>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</si>
  <si>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</si>
  <si>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</si>
  <si>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</si>
  <si>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</si>
  <si>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</si>
  <si>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</si>
  <si>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</si>
  <si>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</si>
  <si>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</si>
  <si>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</si>
  <si>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</si>
  <si>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</si>
  <si>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</si>
  <si>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</si>
  <si>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</si>
  <si>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</si>
  <si>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</si>
  <si>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</si>
  <si>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</si>
  <si>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</si>
  <si>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</si>
  <si>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</si>
  <si>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</si>
  <si>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</si>
  <si>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</si>
  <si>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</si>
  <si>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</si>
  <si>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</si>
  <si>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</si>
  <si>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</si>
  <si>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</si>
  <si>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</si>
  <si>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</si>
  <si>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</si>
  <si>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</si>
  <si>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</si>
  <si>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</si>
  <si>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</si>
  <si>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</si>
  <si>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</si>
  <si>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</si>
  <si>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</si>
  <si>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</si>
  <si>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</si>
  <si>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</si>
  <si>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</si>
  <si>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</si>
  <si>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</si>
  <si>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</si>
  <si>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</si>
  <si>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</si>
  <si>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</si>
  <si>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</si>
  <si>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</si>
  <si>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</si>
  <si>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</si>
  <si>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</si>
  <si>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</si>
  <si>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</si>
  <si>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</si>
  <si>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</si>
  <si>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</si>
  <si>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</si>
  <si>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</si>
  <si>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</si>
  <si>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</si>
  <si>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</si>
  <si>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</si>
  <si>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</si>
  <si>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</si>
  <si>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</si>
  <si>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</si>
  <si>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</si>
  <si>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</si>
  <si>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</si>
  <si>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</si>
  <si>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</si>
  <si>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</si>
  <si>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</si>
  <si>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</si>
  <si>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</si>
  <si>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</si>
  <si>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</si>
  <si>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</si>
  <si>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</si>
  <si>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</si>
  <si>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</si>
  <si>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</si>
  <si>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</si>
  <si>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</si>
  <si>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</si>
  <si>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</si>
  <si>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</si>
  <si>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</si>
  <si>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</si>
  <si>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</si>
  <si>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</si>
  <si>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</si>
  <si>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</si>
  <si>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</si>
  <si>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</si>
  <si>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</si>
  <si>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</si>
  <si>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</si>
  <si>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</si>
  <si>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</si>
  <si>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</si>
  <si>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</si>
  <si>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</si>
  <si>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</si>
  <si>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</si>
  <si>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</si>
  <si>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</si>
  <si>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</si>
  <si>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</si>
  <si>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</si>
  <si>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</si>
  <si>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</si>
  <si>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</si>
  <si>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</si>
  <si>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</si>
  <si>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</si>
  <si>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</si>
  <si>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</si>
  <si>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</si>
  <si>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</si>
  <si>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</si>
  <si>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</si>
  <si>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</si>
  <si>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</si>
  <si>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</si>
  <si>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</si>
  <si>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</si>
  <si>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</si>
  <si>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</si>
  <si>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</si>
  <si>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</si>
  <si>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</si>
  <si>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</si>
  <si>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</si>
  <si>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</si>
  <si>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</si>
  <si>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</si>
  <si>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</si>
  <si>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</si>
  <si>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</si>
  <si>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</si>
  <si>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</si>
  <si>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</si>
  <si>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</si>
  <si>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</si>
  <si>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</si>
  <si>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</si>
  <si>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</si>
  <si>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</si>
  <si>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</si>
  <si>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</si>
  <si>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</si>
  <si>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</si>
  <si>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</si>
  <si>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</si>
  <si>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</si>
  <si>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</si>
  <si>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</si>
  <si>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</si>
  <si>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</si>
  <si>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</si>
  <si>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</si>
  <si>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</si>
  <si>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</si>
  <si>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</si>
  <si>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</si>
  <si>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</si>
  <si>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</si>
  <si>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</si>
  <si>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</si>
  <si>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</si>
  <si>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</si>
  <si>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</si>
  <si>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</si>
  <si>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</si>
  <si>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</si>
  <si>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</si>
  <si>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</si>
  <si>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</si>
  <si>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</si>
  <si>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</si>
  <si>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</si>
  <si>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</si>
  <si>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</si>
  <si>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</si>
  <si>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</si>
  <si>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</si>
  <si>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</si>
  <si>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</si>
  <si>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</si>
  <si>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</si>
  <si>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</si>
  <si>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</si>
  <si>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</si>
  <si>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</si>
  <si>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</si>
  <si>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</si>
  <si>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</si>
  <si>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</si>
  <si>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</si>
  <si>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</si>
  <si>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</si>
  <si>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</si>
  <si>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</si>
  <si>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</si>
  <si>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</si>
  <si>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</si>
  <si>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</si>
  <si>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</si>
  <si>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</si>
  <si>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</si>
  <si>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</si>
  <si>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</si>
  <si>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</si>
  <si>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</si>
  <si>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</si>
  <si>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</si>
  <si>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</si>
  <si>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</si>
  <si>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</si>
  <si>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</si>
  <si>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</si>
  <si>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</si>
  <si>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</si>
  <si>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</si>
  <si>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</si>
  <si>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</si>
  <si>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</si>
  <si>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</si>
  <si>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</si>
  <si>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</si>
  <si>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</si>
  <si>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</si>
  <si>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</si>
  <si>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</si>
  <si>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</si>
  <si>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</si>
  <si>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</si>
  <si>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</si>
  <si>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</si>
  <si>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</si>
  <si>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</si>
  <si>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</si>
  <si>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</si>
  <si>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</si>
  <si>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</si>
  <si>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</si>
  <si>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</si>
  <si>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</si>
  <si>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</si>
  <si>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</si>
  <si>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</si>
  <si>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</si>
  <si>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</si>
  <si>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</si>
  <si>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</si>
  <si>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</si>
  <si>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</si>
  <si>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</si>
  <si>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</si>
  <si>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</si>
  <si>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</si>
  <si>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</si>
  <si>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</si>
  <si>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</si>
  <si>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</si>
  <si>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</si>
  <si>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</si>
  <si>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</si>
  <si>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</si>
  <si>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</si>
  <si>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</si>
  <si>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</si>
  <si>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</si>
  <si>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</si>
  <si>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</si>
  <si>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</si>
  <si>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</si>
  <si>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</si>
  <si>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</si>
  <si>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</si>
  <si>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</si>
  <si>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</si>
  <si>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</si>
  <si>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</si>
  <si>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</si>
  <si>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</si>
  <si>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</si>
  <si>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</si>
  <si>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</si>
  <si>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</si>
  <si>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</si>
  <si>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</si>
  <si>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</si>
  <si>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</si>
  <si>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</si>
  <si>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</si>
  <si>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</si>
  <si>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</si>
  <si>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</si>
  <si>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</si>
  <si>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</si>
  <si>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</si>
  <si>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</si>
  <si>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</si>
  <si>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</si>
  <si>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</si>
  <si>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</si>
  <si>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</si>
  <si>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</si>
  <si>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</si>
  <si>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</si>
  <si>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</si>
  <si>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</si>
  <si>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</si>
  <si>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</si>
  <si>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</si>
  <si>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</si>
  <si>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</si>
  <si>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</si>
  <si>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</si>
  <si>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</si>
  <si>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</si>
  <si>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</si>
  <si>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</si>
  <si>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</si>
  <si>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</si>
  <si>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</si>
  <si>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</si>
  <si>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</si>
  <si>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</si>
  <si>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</si>
  <si>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</si>
  <si>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</si>
  <si>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</si>
  <si>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</si>
  <si>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</si>
  <si>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</si>
  <si>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</si>
  <si>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</si>
  <si>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</si>
  <si>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</si>
  <si>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</si>
  <si>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</si>
  <si>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</si>
  <si>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</si>
  <si>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</si>
  <si>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</si>
  <si>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</si>
  <si>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</si>
  <si>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</si>
  <si>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</si>
  <si>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</si>
  <si>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</si>
  <si>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</si>
  <si>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</si>
  <si>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</si>
  <si>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</si>
  <si>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</si>
  <si>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</si>
  <si>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</si>
  <si>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</si>
  <si>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</si>
  <si>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</si>
  <si>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</si>
  <si>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</si>
  <si>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</si>
  <si>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</si>
  <si>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</si>
  <si>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</si>
  <si>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</si>
  <si>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</si>
  <si>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</si>
  <si>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</si>
  <si>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</si>
  <si>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</si>
  <si>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</si>
  <si>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</si>
  <si>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</si>
  <si>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</si>
  <si>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</si>
  <si>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</si>
  <si>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</si>
  <si>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</si>
  <si>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</si>
  <si>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</si>
  <si>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</si>
  <si>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</si>
  <si>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</si>
  <si>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</si>
  <si>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</si>
  <si>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</si>
  <si>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</si>
  <si>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</si>
  <si>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</si>
  <si>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</si>
  <si>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</si>
  <si>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</si>
  <si>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</si>
  <si>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</si>
  <si>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</si>
  <si>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</si>
  <si>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</si>
  <si>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</si>
  <si>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</si>
  <si>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</si>
  <si>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</si>
  <si>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</si>
  <si>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</si>
  <si>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</si>
  <si>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</si>
  <si>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</si>
  <si>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</si>
  <si>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</si>
  <si>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</si>
  <si>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</si>
  <si>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</si>
  <si>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</si>
  <si>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</si>
  <si>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</si>
  <si>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</si>
  <si>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</si>
  <si>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</si>
  <si>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</si>
  <si>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</si>
  <si>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</si>
  <si>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</si>
  <si>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</si>
  <si>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</si>
  <si>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</si>
  <si>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</si>
  <si>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</si>
  <si>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</si>
  <si>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</si>
  <si>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</si>
  <si>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</si>
  <si>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</si>
  <si>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</si>
  <si>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</si>
  <si>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</si>
  <si>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</si>
  <si>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</si>
  <si>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</si>
  <si>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</si>
  <si>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</si>
  <si>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</si>
  <si>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</si>
  <si>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</si>
  <si>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</si>
  <si>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</si>
  <si>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</si>
  <si>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</si>
  <si>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</si>
  <si>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</si>
  <si>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</si>
  <si>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</si>
  <si>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</si>
  <si>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</si>
  <si>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</si>
  <si>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</si>
  <si>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</si>
  <si>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</si>
  <si>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</si>
  <si>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</si>
  <si>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</si>
  <si>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</si>
  <si>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</si>
  <si>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</si>
  <si>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</si>
  <si>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</si>
  <si>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</si>
  <si>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</si>
  <si>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</si>
  <si>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</si>
  <si>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</si>
  <si>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</si>
  <si>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</si>
  <si>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</si>
  <si>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</si>
  <si>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</si>
  <si>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</si>
  <si>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</si>
  <si>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</si>
  <si>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</si>
  <si>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</si>
  <si>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</si>
  <si>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</si>
  <si>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</si>
  <si>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</si>
  <si>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</si>
  <si>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</si>
  <si>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</si>
  <si>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</si>
  <si>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</si>
  <si>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</si>
  <si>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</si>
  <si>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</si>
  <si>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</si>
  <si>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</si>
  <si>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</si>
  <si>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</si>
  <si>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</si>
  <si>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</si>
  <si>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</si>
  <si>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</si>
  <si>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</si>
  <si>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</si>
  <si>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</si>
  <si>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</si>
  <si>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</si>
  <si>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</si>
  <si>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</si>
  <si>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</si>
  <si>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</si>
  <si>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</si>
  <si>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</si>
  <si>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</si>
  <si>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</si>
  <si>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</si>
  <si>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</si>
  <si>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</si>
  <si>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</si>
  <si>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</si>
  <si>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</si>
  <si>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</si>
  <si>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</si>
  <si>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</si>
  <si>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</si>
  <si>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</si>
  <si>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</si>
  <si>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</si>
  <si>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</si>
  <si>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</si>
  <si>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</si>
  <si>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</si>
  <si>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</si>
  <si>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</si>
  <si>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</si>
  <si>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</si>
  <si>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</si>
  <si>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</si>
  <si>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</si>
  <si>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</si>
  <si>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</si>
  <si>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</si>
  <si>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</si>
  <si>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</si>
  <si>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</si>
  <si>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</si>
  <si>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</si>
  <si>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</si>
  <si>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</si>
  <si>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</si>
  <si>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</si>
  <si>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</si>
  <si>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</si>
  <si>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</si>
  <si>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</si>
  <si>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</si>
  <si>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</si>
  <si>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</si>
  <si>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</si>
  <si>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</si>
  <si>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</si>
  <si>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</si>
  <si>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</si>
  <si>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</si>
  <si>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</si>
  <si>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</si>
  <si>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</si>
  <si>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</si>
  <si>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</si>
  <si>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</si>
  <si>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</si>
  <si>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</si>
  <si>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</si>
  <si>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</si>
  <si>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</si>
  <si>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</si>
  <si>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</si>
  <si>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</si>
  <si>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</si>
  <si>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</si>
  <si>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</si>
  <si>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</si>
  <si>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</si>
  <si>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</si>
  <si>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</si>
  <si>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</si>
  <si>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</si>
  <si>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</si>
  <si>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</si>
  <si>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</si>
  <si>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</si>
  <si>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</si>
  <si>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</si>
  <si>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</si>
  <si>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</si>
  <si>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</si>
  <si>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</si>
  <si>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</si>
  <si>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</si>
  <si>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</si>
  <si>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</si>
  <si>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</si>
  <si>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</si>
  <si>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</si>
  <si>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</si>
  <si>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</si>
  <si>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</si>
  <si>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</si>
  <si>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</si>
  <si>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</si>
  <si>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</si>
  <si>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</si>
  <si>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</si>
  <si>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</si>
  <si>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</si>
  <si>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</si>
  <si>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</si>
  <si>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</si>
  <si>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</si>
  <si>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</si>
  <si>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</si>
  <si>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</si>
  <si>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</si>
  <si>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</si>
  <si>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</si>
  <si>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</si>
  <si>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</si>
  <si>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</si>
  <si>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</si>
  <si>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</si>
  <si>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</si>
  <si>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</si>
  <si>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</si>
  <si>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</si>
  <si>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</si>
  <si>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</si>
  <si>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</si>
  <si>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</si>
  <si>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</si>
  <si>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</si>
  <si>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</si>
  <si>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</si>
  <si>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</si>
  <si>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</si>
  <si>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</si>
  <si>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</si>
  <si>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</si>
  <si>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</si>
  <si>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</si>
  <si>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</si>
  <si>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</si>
  <si>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</si>
  <si>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</si>
  <si>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</si>
  <si>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</si>
  <si>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</si>
  <si>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</si>
  <si>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</si>
  <si>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</si>
  <si>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</si>
  <si>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</si>
  <si>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</si>
  <si>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</si>
  <si>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</si>
  <si>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</si>
  <si>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</si>
  <si>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</si>
  <si>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</si>
  <si>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</si>
  <si>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</si>
  <si>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</si>
  <si>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</si>
  <si>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</si>
  <si>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</si>
  <si>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</si>
  <si>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</si>
  <si>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</si>
  <si>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</si>
  <si>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</si>
  <si>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</si>
  <si>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</si>
  <si>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</si>
  <si>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</si>
  <si>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</si>
  <si>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</si>
  <si>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</si>
  <si>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</si>
  <si>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</si>
  <si>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</si>
  <si>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</si>
  <si>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</si>
  <si>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</si>
  <si>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</si>
  <si>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</si>
  <si>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</si>
  <si>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</si>
  <si>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</si>
  <si>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</si>
  <si>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</si>
  <si>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</si>
  <si>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</si>
  <si>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</si>
  <si>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</si>
  <si>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</si>
  <si>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</si>
  <si>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</si>
  <si>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</si>
  <si>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</si>
  <si>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</si>
  <si>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</si>
  <si>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</si>
  <si>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</si>
  <si>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</si>
  <si>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</si>
  <si>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</si>
  <si>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</si>
  <si>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</si>
  <si>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</si>
  <si>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</si>
  <si>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</si>
  <si>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</si>
  <si>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</si>
  <si>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</si>
  <si>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</si>
  <si>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</si>
  <si>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</si>
  <si>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</si>
  <si>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</si>
  <si>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</si>
  <si>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</si>
  <si>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</si>
  <si>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</si>
  <si>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</si>
  <si>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</si>
  <si>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</si>
  <si>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</si>
  <si>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</si>
  <si>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</si>
  <si>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</si>
  <si>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</si>
  <si>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</si>
  <si>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</si>
  <si>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</si>
  <si>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</si>
  <si>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</si>
  <si>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</si>
  <si>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</si>
  <si>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</si>
  <si>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</si>
  <si>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</si>
  <si>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</si>
  <si>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</si>
  <si>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</si>
  <si>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</si>
  <si>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</si>
  <si>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</si>
  <si>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</si>
  <si>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</si>
  <si>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</si>
  <si>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</si>
  <si>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</si>
  <si>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</si>
  <si>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</si>
  <si>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</si>
  <si>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</si>
  <si>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</si>
  <si>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</si>
  <si>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</si>
  <si>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</si>
  <si>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</si>
  <si>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</si>
  <si>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</si>
  <si>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</si>
  <si>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</si>
  <si>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</si>
  <si>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</si>
  <si>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</si>
  <si>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</si>
  <si>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</si>
  <si>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</si>
  <si>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</si>
  <si>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</si>
  <si>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</si>
  <si>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</si>
  <si>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</si>
  <si>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</si>
  <si>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</si>
  <si>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</si>
  <si>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</si>
  <si>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</si>
  <si>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</si>
  <si>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</si>
  <si>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</si>
  <si>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</si>
  <si>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</si>
  <si>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</si>
  <si>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</si>
  <si>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</si>
  <si>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</si>
  <si>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</si>
  <si>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</si>
  <si>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</si>
  <si>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</si>
  <si>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</si>
  <si>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</si>
  <si>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</si>
  <si>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</si>
  <si>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</si>
  <si>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</si>
  <si>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</si>
  <si>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</si>
  <si>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</si>
  <si>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</si>
  <si>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</si>
  <si>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</si>
  <si>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</si>
  <si>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</si>
  <si>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</si>
  <si>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</si>
  <si>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</si>
  <si>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</si>
  <si>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</si>
  <si>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</si>
  <si>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</si>
  <si>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</si>
  <si>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</si>
  <si>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</si>
  <si>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</si>
  <si>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</si>
  <si>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</si>
  <si>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</si>
  <si>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</si>
  <si>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</si>
  <si>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</si>
  <si>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</si>
  <si>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</si>
  <si>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</si>
  <si>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</si>
  <si>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</si>
  <si>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</si>
  <si>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</si>
  <si>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</si>
  <si>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</si>
  <si>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</si>
  <si>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</si>
  <si>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</si>
  <si>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</si>
  <si>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</si>
  <si>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</si>
  <si>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</si>
  <si>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</si>
  <si>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</si>
  <si>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</si>
  <si>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</si>
  <si>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</si>
  <si>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</si>
  <si>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</si>
  <si>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</si>
  <si>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</si>
  <si>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</si>
  <si>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</si>
  <si>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</si>
  <si>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</si>
  <si>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</si>
  <si>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</si>
  <si>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</si>
  <si>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</si>
  <si>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</si>
  <si>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</si>
  <si>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</si>
  <si>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</si>
  <si>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</si>
  <si>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</si>
  <si>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</si>
  <si>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</si>
  <si>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</si>
  <si>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</si>
  <si>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</si>
  <si>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</si>
  <si>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</si>
  <si>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</si>
  <si>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</si>
  <si>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</si>
  <si>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</si>
  <si>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</si>
  <si>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</si>
  <si>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</si>
  <si>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</si>
  <si>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</si>
  <si>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</si>
  <si>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</si>
  <si>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</si>
  <si>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</si>
  <si>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</si>
  <si>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</si>
  <si>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</si>
  <si>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</si>
  <si>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</si>
  <si>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</si>
  <si>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</si>
  <si>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</si>
  <si>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</si>
  <si>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</si>
  <si>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</si>
  <si>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</si>
  <si>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</si>
  <si>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</si>
  <si>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</si>
  <si>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</si>
  <si>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</si>
  <si>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</si>
  <si>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</si>
  <si>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</si>
  <si>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</si>
  <si>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</si>
  <si>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</si>
  <si>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</si>
  <si>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</si>
  <si>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</si>
  <si>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</si>
  <si>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</si>
  <si>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</si>
  <si>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</si>
  <si>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</si>
  <si>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</si>
  <si>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</si>
  <si>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</si>
  <si>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</si>
  <si>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</si>
  <si>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</si>
  <si>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</si>
  <si>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</si>
  <si>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</si>
  <si>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</si>
  <si>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</si>
  <si>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</si>
  <si>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</si>
  <si>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</si>
  <si>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</si>
  <si>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</si>
  <si>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</si>
  <si>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</si>
  <si>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</si>
  <si>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</si>
  <si>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</si>
  <si>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</si>
  <si>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</si>
  <si>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</si>
  <si>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</si>
  <si>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</si>
  <si>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</si>
  <si>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</si>
  <si>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</si>
  <si>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</si>
  <si>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</si>
  <si>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</si>
  <si>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</si>
  <si>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</si>
  <si>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</si>
  <si>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</si>
  <si>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</si>
  <si>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</si>
  <si>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</si>
  <si>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</si>
  <si>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</si>
  <si>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</si>
  <si>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</si>
  <si>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</si>
  <si>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</si>
  <si>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</si>
  <si>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</si>
  <si>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</si>
  <si>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</si>
  <si>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</si>
  <si>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</si>
  <si>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</si>
  <si>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</si>
  <si>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</si>
  <si>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</si>
  <si>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</si>
  <si>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</si>
  <si>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</si>
  <si>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</si>
  <si>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</si>
  <si>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</si>
  <si>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</si>
  <si>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</si>
  <si>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</si>
  <si>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</si>
  <si>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</si>
  <si>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</si>
  <si>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</si>
  <si>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</si>
  <si>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</si>
  <si>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</si>
  <si>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</si>
  <si>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</si>
  <si>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</si>
  <si>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</si>
  <si>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</si>
  <si>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</si>
  <si>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</si>
  <si>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</si>
  <si>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</si>
  <si>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</si>
  <si>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</si>
  <si>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</si>
  <si>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</si>
  <si>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</si>
  <si>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</si>
  <si>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</si>
  <si>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</si>
  <si>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</si>
  <si>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</si>
  <si>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</si>
  <si>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</si>
  <si>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</si>
  <si>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</si>
  <si>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</si>
  <si>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</si>
  <si>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</si>
  <si>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</si>
  <si>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</si>
  <si>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</si>
  <si>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</si>
  <si>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</si>
  <si>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</si>
  <si>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</si>
  <si>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</si>
  <si>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</si>
  <si>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</si>
  <si>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</si>
  <si>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</si>
  <si>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</si>
  <si>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</si>
  <si>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</si>
  <si>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</si>
  <si>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</si>
  <si>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</si>
  <si>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</si>
  <si>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</si>
  <si>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</si>
  <si>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</si>
  <si>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</si>
  <si>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</si>
  <si>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</si>
  <si>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</si>
  <si>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</si>
  <si>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</si>
  <si>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</si>
  <si>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</si>
  <si>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</si>
  <si>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</si>
  <si>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</si>
  <si>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</si>
  <si>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</si>
  <si>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</si>
  <si>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</si>
  <si>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</si>
  <si>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</si>
  <si>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</si>
  <si>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</si>
  <si>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</si>
  <si>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</si>
  <si>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</si>
  <si>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</si>
  <si>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</si>
  <si>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</si>
  <si>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</si>
  <si>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</si>
  <si>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</si>
  <si>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</si>
  <si>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</si>
  <si>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</si>
  <si>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</si>
  <si>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</si>
  <si>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</si>
  <si>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</si>
  <si>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</si>
  <si>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</si>
  <si>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</si>
  <si>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</si>
  <si>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</si>
  <si>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</si>
  <si>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</si>
  <si>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</si>
  <si>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</si>
  <si>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</si>
  <si>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</si>
  <si>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</si>
  <si>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</si>
  <si>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</si>
  <si>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</si>
  <si>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</si>
  <si>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</si>
  <si>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</si>
  <si>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</si>
  <si>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</si>
  <si>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</si>
  <si>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</si>
  <si>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</si>
  <si>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</si>
  <si>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</si>
  <si>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</si>
  <si>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</si>
  <si>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</si>
  <si>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</si>
  <si>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</si>
  <si>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</si>
  <si>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</si>
  <si>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</si>
  <si>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</si>
  <si>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</si>
  <si>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</si>
  <si>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</si>
  <si>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</si>
  <si>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</si>
  <si>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</si>
  <si>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</si>
  <si>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</si>
  <si>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</si>
  <si>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</si>
  <si>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</si>
  <si>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</si>
  <si>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</si>
  <si>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</si>
  <si>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</si>
  <si>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</si>
  <si>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</si>
  <si>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</si>
  <si>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</si>
  <si>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</si>
  <si>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</si>
  <si>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</si>
  <si>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</si>
  <si>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</si>
  <si>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</si>
  <si>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</si>
  <si>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</si>
  <si>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</si>
  <si>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</si>
  <si>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</si>
  <si>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</si>
  <si>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</si>
  <si>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</si>
  <si>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</si>
  <si>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</si>
  <si>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</si>
  <si>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</si>
  <si>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</si>
  <si>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</si>
  <si>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</si>
  <si>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</si>
  <si>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</si>
  <si>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</si>
  <si>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</si>
  <si>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</si>
  <si>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</si>
  <si>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</si>
  <si>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</si>
  <si>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</si>
  <si>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</si>
  <si>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</si>
  <si>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</si>
  <si>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</si>
  <si>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</si>
  <si>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</si>
  <si>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</si>
  <si>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</si>
  <si>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</si>
  <si>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</si>
  <si>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</si>
  <si>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</si>
  <si>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</si>
  <si>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</si>
  <si>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</si>
  <si>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</si>
  <si>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</si>
  <si>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</si>
  <si>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</si>
  <si>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</si>
  <si>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</si>
  <si>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</si>
  <si>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</si>
  <si>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</si>
  <si>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</si>
  <si>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</si>
  <si>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</si>
  <si>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</si>
  <si>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</si>
  <si>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</si>
  <si>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</si>
  <si>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</si>
  <si>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</si>
  <si>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</si>
  <si>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</si>
  <si>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</si>
  <si>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</si>
  <si>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</si>
  <si>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</si>
  <si>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</si>
  <si>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</si>
  <si>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</si>
  <si>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</si>
  <si>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</si>
  <si>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</si>
  <si>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</si>
  <si>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</si>
  <si>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</si>
  <si>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</si>
  <si>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</si>
  <si>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</si>
  <si>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</si>
  <si>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</si>
  <si>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</si>
  <si>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</si>
  <si>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</si>
  <si>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</si>
  <si>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</si>
  <si>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</si>
  <si>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</si>
  <si>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</si>
  <si>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</si>
  <si>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</si>
  <si>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</si>
  <si>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</si>
  <si>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</si>
  <si>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</si>
  <si>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</si>
  <si>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</si>
  <si>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</si>
  <si>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</si>
  <si>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</si>
  <si>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</si>
  <si>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</si>
  <si>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</si>
  <si>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</si>
  <si>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</si>
  <si>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</si>
  <si>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</si>
  <si>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</si>
  <si>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</si>
  <si>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</si>
  <si>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</si>
  <si>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</si>
  <si>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</si>
  <si>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</si>
  <si>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</si>
  <si>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</si>
  <si>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</si>
  <si>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</si>
  <si>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</si>
  <si>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</si>
  <si>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</si>
  <si>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</si>
  <si>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</si>
  <si>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</si>
  <si>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</si>
  <si>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</si>
  <si>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</si>
  <si>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</si>
  <si>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</si>
  <si>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</si>
  <si>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</si>
  <si>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</si>
  <si>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</si>
  <si>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</si>
  <si>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</si>
  <si>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</si>
  <si>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</si>
  <si>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</si>
  <si>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</si>
  <si>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</si>
  <si>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</si>
  <si>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</si>
  <si>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</si>
  <si>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</si>
  <si>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</si>
  <si>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</si>
  <si>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</si>
  <si>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</si>
  <si>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</si>
  <si>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</si>
  <si>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</si>
  <si>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</si>
  <si>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</si>
  <si>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</si>
  <si>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</si>
  <si>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</si>
  <si>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</si>
  <si>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</si>
  <si>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</si>
  <si>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</si>
  <si>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</si>
  <si>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</si>
  <si>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</si>
  <si>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</si>
  <si>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</si>
  <si>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</si>
  <si>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</si>
  <si>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</si>
  <si>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</si>
  <si>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</si>
  <si>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</si>
  <si>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</si>
  <si>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</si>
  <si>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</si>
  <si>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</si>
  <si>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</si>
  <si>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</si>
  <si>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</si>
  <si>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</si>
  <si>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</si>
  <si>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</si>
  <si>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</si>
  <si>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</si>
  <si>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</si>
  <si>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</si>
  <si>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</si>
  <si>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</si>
  <si>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</si>
  <si>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</si>
  <si>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</si>
  <si>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</si>
  <si>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</si>
  <si>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</si>
  <si>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</si>
  <si>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</si>
  <si>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</si>
  <si>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</si>
  <si>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</si>
  <si>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</si>
  <si>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</si>
  <si>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</si>
  <si>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</si>
  <si>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</si>
  <si>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</si>
  <si>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</si>
  <si>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</si>
  <si>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</si>
  <si>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</si>
  <si>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</si>
  <si>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</si>
  <si>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</si>
  <si>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</si>
  <si>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</si>
  <si>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</si>
  <si>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</si>
  <si>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</si>
  <si>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</si>
  <si>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</si>
  <si>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</si>
  <si>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</si>
  <si>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</si>
  <si>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</si>
  <si>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</si>
  <si>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</si>
  <si>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</si>
  <si>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</si>
  <si>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</si>
  <si>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</si>
  <si>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</si>
  <si>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</si>
  <si>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</si>
  <si>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</si>
  <si>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</si>
  <si>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</si>
  <si>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</si>
  <si>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</si>
  <si>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</si>
  <si>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</si>
  <si>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</si>
  <si>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</si>
  <si>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</si>
  <si>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</si>
  <si>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</si>
  <si>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</si>
  <si>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</si>
  <si>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</si>
  <si>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</si>
  <si>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</si>
  <si>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</si>
  <si>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</si>
  <si>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</si>
  <si>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</si>
  <si>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</si>
  <si>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</si>
  <si>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</si>
  <si>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</si>
  <si>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</si>
  <si>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</si>
  <si>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</si>
  <si>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</si>
  <si>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</si>
  <si>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</si>
  <si>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</si>
  <si>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</si>
  <si>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</si>
  <si>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</si>
  <si>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</si>
  <si>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</si>
  <si>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</si>
  <si>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</si>
  <si>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</si>
  <si>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</si>
  <si>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</si>
  <si>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</si>
  <si>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</si>
  <si>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</si>
  <si>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</si>
  <si>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</si>
  <si>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</si>
  <si>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</si>
  <si>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</si>
  <si>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</si>
  <si>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</si>
  <si>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</si>
  <si>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</si>
  <si>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</si>
  <si>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</si>
  <si>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</si>
  <si>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</si>
  <si>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</si>
  <si>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</si>
  <si>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</si>
  <si>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</si>
  <si>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</si>
  <si>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</si>
  <si>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</si>
  <si>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</si>
  <si>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</si>
  <si>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</si>
  <si>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</si>
  <si>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</si>
  <si>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</si>
  <si>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</si>
  <si>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</si>
  <si>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</si>
  <si>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</si>
  <si>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</si>
  <si>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</si>
  <si>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</si>
  <si>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</si>
  <si>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</si>
  <si>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</si>
  <si>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</si>
  <si>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</si>
  <si>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</si>
  <si>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</si>
  <si>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</si>
  <si>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</si>
  <si>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</si>
  <si>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</si>
  <si>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</si>
  <si>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</si>
  <si>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</si>
  <si>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</si>
  <si>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</si>
  <si>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</si>
  <si>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</si>
  <si>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</si>
  <si>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</si>
  <si>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</si>
  <si>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</si>
  <si>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</si>
  <si>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</si>
  <si>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</si>
  <si>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</si>
  <si>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</si>
  <si>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</si>
  <si>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</si>
  <si>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</si>
  <si>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</si>
  <si>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</si>
  <si>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</si>
  <si>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</si>
  <si>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</si>
  <si>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</si>
  <si>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</si>
  <si>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</si>
  <si>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</si>
  <si>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</si>
  <si>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</si>
  <si>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</si>
  <si>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</si>
  <si>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</si>
  <si>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</si>
  <si>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</si>
  <si>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</si>
  <si>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</si>
  <si>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</si>
  <si>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</si>
  <si>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</si>
  <si>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</si>
  <si>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</si>
  <si>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</si>
  <si>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</si>
  <si>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</si>
  <si>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</si>
  <si>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</si>
  <si>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</si>
  <si>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</si>
  <si>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</si>
  <si>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</si>
  <si>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</si>
  <si>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</si>
  <si>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</si>
  <si>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</si>
  <si>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</si>
  <si>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</si>
  <si>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</si>
  <si>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</si>
  <si>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</si>
  <si>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</si>
  <si>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</si>
  <si>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</si>
  <si>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</si>
  <si>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</si>
  <si>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</si>
  <si>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</si>
  <si>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</si>
  <si>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</si>
  <si>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</si>
  <si>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</si>
  <si>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</si>
  <si>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</si>
  <si>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</si>
  <si>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</si>
  <si>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</si>
  <si>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</si>
  <si>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</si>
  <si>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</si>
  <si>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</si>
  <si>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</si>
  <si>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</si>
  <si>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</si>
  <si>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</si>
  <si>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</si>
  <si>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</si>
  <si>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</si>
  <si>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</si>
  <si>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</si>
  <si>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</si>
  <si>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</si>
  <si>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</si>
  <si>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</si>
  <si>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</si>
  <si>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</si>
  <si>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</si>
  <si>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</si>
  <si>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</si>
  <si>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</si>
  <si>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</si>
  <si>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</si>
  <si>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</si>
  <si>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</si>
  <si>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</si>
  <si>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</si>
  <si>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</si>
  <si>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</si>
  <si>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</si>
  <si>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</si>
  <si>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</si>
  <si>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</si>
  <si>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</si>
  <si>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</si>
  <si>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</si>
  <si>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</si>
  <si>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</si>
  <si>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</si>
  <si>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</si>
  <si>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</si>
  <si>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</si>
  <si>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</si>
  <si>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</si>
  <si>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</si>
  <si>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</si>
  <si>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</si>
  <si>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</si>
  <si>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</si>
  <si>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</si>
  <si>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</si>
  <si>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</si>
  <si>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</si>
  <si>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</si>
  <si>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</si>
  <si>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</si>
  <si>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</si>
  <si>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</si>
  <si>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</si>
  <si>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</si>
  <si>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</si>
  <si>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</si>
  <si>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</si>
  <si>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</si>
  <si>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</si>
  <si>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</si>
  <si>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</si>
  <si>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</si>
  <si>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</si>
  <si>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</si>
  <si>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</si>
  <si>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</si>
  <si>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</si>
  <si>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</si>
  <si>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</si>
  <si>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</si>
  <si>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</si>
  <si>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</si>
  <si>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</si>
  <si>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</si>
  <si>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</si>
  <si>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</si>
  <si>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</si>
  <si>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</si>
  <si>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</si>
  <si>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</si>
  <si>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</si>
  <si>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</si>
  <si>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</si>
  <si>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</si>
  <si>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</si>
  <si>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</si>
  <si>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</si>
  <si>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</si>
  <si>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</si>
  <si>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</si>
  <si>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</si>
  <si>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</si>
  <si>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</si>
  <si>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</si>
  <si>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</si>
  <si>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</si>
  <si>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</si>
  <si>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</si>
  <si>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</si>
  <si>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</si>
  <si>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</si>
  <si>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</si>
  <si>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</si>
  <si>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</si>
  <si>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</si>
  <si>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</si>
  <si>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</si>
  <si>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</si>
  <si>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</si>
  <si>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</si>
  <si>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</si>
  <si>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</si>
  <si>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</si>
  <si>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</si>
  <si>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</si>
  <si>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</si>
  <si>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</si>
  <si>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</si>
  <si>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</si>
  <si>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</si>
  <si>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</si>
  <si>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</si>
  <si>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</si>
  <si>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</si>
  <si>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</si>
  <si>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</si>
  <si>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</si>
  <si>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</si>
  <si>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</si>
  <si>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</si>
  <si>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</si>
  <si>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</si>
  <si>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</si>
  <si>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</si>
  <si>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</si>
  <si>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</si>
  <si>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</si>
  <si>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</si>
  <si>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</si>
  <si>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</si>
  <si>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</si>
  <si>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</si>
  <si>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</si>
  <si>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</si>
  <si>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</si>
  <si>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</si>
  <si>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</si>
  <si>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</si>
  <si>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</si>
  <si>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</si>
  <si>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</si>
  <si>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</si>
  <si>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</si>
  <si>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</si>
  <si>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</si>
  <si>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</si>
  <si>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</si>
  <si>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</si>
  <si>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</si>
  <si>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</si>
  <si>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</si>
  <si>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</si>
  <si>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</si>
  <si>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</si>
  <si>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</si>
  <si>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</si>
  <si>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</si>
  <si>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</si>
  <si>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</si>
  <si>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</si>
  <si>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</si>
  <si>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</si>
  <si>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</si>
  <si>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</si>
  <si>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</si>
  <si>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</si>
  <si>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</si>
  <si>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</si>
  <si>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</si>
  <si>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</si>
  <si>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</si>
  <si>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</si>
  <si>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</si>
  <si>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</si>
  <si>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</si>
  <si>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</si>
  <si>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</si>
  <si>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</si>
  <si>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</si>
  <si>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</si>
  <si>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</si>
  <si>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</si>
  <si>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</si>
  <si>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</si>
  <si>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</si>
  <si>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</si>
  <si>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</si>
  <si>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</si>
  <si>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</si>
  <si>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</si>
  <si>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</si>
  <si>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</si>
  <si>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</si>
  <si>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</si>
  <si>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</si>
  <si>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</si>
  <si>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</si>
  <si>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</si>
  <si>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</si>
  <si>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</si>
  <si>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</si>
  <si>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</si>
  <si>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</si>
  <si>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</si>
  <si>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</si>
  <si>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</si>
  <si>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</si>
  <si>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</si>
  <si>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</si>
  <si>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</si>
  <si>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</si>
  <si>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</si>
  <si>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</si>
  <si>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</si>
  <si>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</si>
  <si>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</si>
  <si>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</si>
  <si>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</si>
  <si>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</si>
  <si>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</si>
  <si>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</si>
  <si>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</si>
  <si>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</si>
  <si>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</si>
  <si>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</si>
  <si>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</si>
  <si>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</si>
  <si>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</si>
  <si>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</si>
  <si>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</si>
  <si>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</si>
  <si>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</si>
  <si>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</si>
  <si>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</si>
  <si>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</si>
  <si>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</si>
  <si>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</si>
  <si>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</si>
  <si>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</si>
  <si>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</si>
  <si>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</si>
  <si>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</si>
  <si>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</si>
  <si>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</si>
  <si>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</si>
  <si>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</si>
  <si>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</si>
  <si>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</si>
  <si>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</si>
  <si>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</si>
  <si>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</si>
  <si>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</si>
  <si>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</si>
  <si>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</si>
  <si>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</si>
  <si>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</si>
  <si>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</si>
  <si>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</si>
  <si>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</si>
  <si>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</si>
  <si>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</si>
  <si>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</si>
  <si>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</si>
  <si>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</si>
  <si>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</si>
  <si>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</si>
  <si>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</si>
  <si>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</si>
  <si>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</si>
  <si>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</si>
  <si>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</si>
  <si>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</si>
  <si>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</si>
  <si>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</si>
  <si>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</si>
  <si>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</si>
  <si>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</si>
  <si>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</si>
  <si>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</si>
  <si>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</si>
  <si>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</si>
  <si>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</si>
  <si>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</si>
  <si>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</si>
  <si>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</si>
  <si>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</si>
  <si>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</si>
  <si>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</si>
  <si>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</si>
  <si>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</si>
  <si>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</si>
  <si>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</si>
  <si>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</si>
  <si>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</si>
  <si>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</si>
  <si>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</si>
  <si>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</si>
  <si>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</si>
  <si>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</si>
  <si>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</si>
  <si>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</si>
  <si>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</si>
  <si>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</si>
  <si>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</si>
  <si>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</si>
  <si>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</si>
  <si>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</si>
  <si>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</si>
  <si>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</si>
  <si>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</si>
  <si>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</si>
  <si>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</si>
  <si>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</si>
  <si>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</si>
  <si>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</si>
  <si>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</si>
  <si>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</si>
  <si>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</si>
  <si>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</si>
  <si>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</si>
  <si>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</si>
  <si>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</si>
  <si>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</si>
  <si>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</si>
  <si>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</si>
  <si>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</si>
  <si>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</si>
  <si>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</si>
  <si>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</si>
  <si>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</si>
  <si>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</si>
  <si>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</si>
  <si>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</si>
  <si>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</si>
  <si>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</si>
  <si>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</si>
  <si>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</si>
  <si>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</si>
  <si>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</si>
  <si>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</si>
  <si>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</si>
  <si>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</si>
  <si>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</si>
  <si>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</si>
  <si>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</si>
  <si>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</si>
  <si>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</si>
  <si>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</si>
  <si>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</si>
  <si>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</si>
  <si>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</si>
  <si>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</si>
  <si>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</si>
  <si>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</si>
  <si>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</si>
  <si>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</si>
  <si>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</si>
  <si>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</si>
  <si>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</si>
  <si>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</si>
  <si>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</si>
  <si>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</si>
  <si>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</si>
  <si>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</si>
  <si>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</si>
  <si>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</si>
  <si>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</si>
  <si>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</si>
  <si>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</si>
  <si>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</si>
  <si>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</si>
  <si>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</si>
  <si>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</si>
  <si>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</si>
  <si>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</si>
  <si>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</si>
  <si>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</si>
  <si>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</si>
  <si>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</si>
  <si>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</si>
  <si>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</si>
  <si>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</si>
  <si>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</si>
  <si>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</si>
  <si>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</si>
  <si>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</si>
  <si>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</si>
  <si>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</si>
  <si>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</si>
  <si>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</si>
  <si>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</si>
  <si>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</si>
  <si>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</si>
  <si>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</si>
  <si>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</si>
  <si>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</si>
  <si>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</si>
  <si>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</si>
  <si>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</si>
  <si>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</si>
  <si>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</si>
  <si>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</si>
  <si>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</si>
  <si>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</si>
  <si>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</si>
  <si>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</si>
  <si>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</si>
  <si>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</si>
  <si>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</si>
  <si>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</si>
  <si>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</si>
  <si>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</si>
  <si>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</si>
  <si>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</si>
  <si>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</si>
  <si>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</si>
  <si>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</si>
  <si>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</si>
  <si>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</si>
  <si>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</si>
  <si>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</si>
  <si>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</si>
  <si>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</si>
  <si>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</si>
  <si>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</si>
  <si>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</si>
  <si>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</si>
  <si>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</si>
  <si>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</si>
  <si>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</si>
  <si>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</si>
  <si>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</si>
  <si>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</si>
  <si>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</si>
  <si>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</si>
  <si>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</si>
  <si>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</si>
  <si>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</si>
  <si>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</si>
  <si>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</si>
  <si>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</si>
  <si>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</si>
  <si>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</si>
  <si>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</si>
  <si>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</si>
  <si>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</si>
  <si>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</si>
  <si>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</si>
  <si>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</si>
  <si>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</si>
  <si>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</si>
  <si>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</si>
  <si>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</si>
  <si>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</si>
  <si>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</si>
  <si>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</si>
  <si>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</si>
  <si>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</si>
  <si>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</si>
  <si>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</si>
  <si>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</si>
  <si>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</si>
  <si>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</si>
  <si>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</si>
  <si>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</si>
  <si>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</si>
  <si>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</si>
  <si>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</si>
  <si>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</si>
  <si>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</si>
  <si>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</si>
  <si>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</si>
  <si>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</si>
  <si>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</si>
  <si>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</si>
  <si>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</si>
  <si>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</si>
  <si>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</si>
  <si>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</si>
  <si>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</si>
  <si>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</si>
  <si>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</si>
  <si>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</si>
  <si>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</si>
  <si>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</si>
  <si>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</si>
  <si>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</si>
  <si>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</si>
  <si>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</si>
  <si>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</si>
  <si>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</si>
  <si>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</si>
  <si>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</si>
  <si>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</si>
  <si>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</si>
  <si>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</si>
  <si>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</si>
  <si>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</si>
  <si>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</si>
  <si>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</si>
  <si>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</si>
  <si>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</si>
  <si>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</si>
  <si>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</si>
  <si>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</si>
  <si>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</si>
  <si>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</si>
  <si>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</si>
  <si>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</si>
  <si>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</si>
  <si>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</si>
  <si>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</si>
  <si>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</si>
  <si>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</si>
  <si>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</si>
  <si>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</si>
  <si>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</si>
  <si>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</si>
  <si>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</si>
  <si>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</si>
  <si>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</si>
  <si>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</si>
  <si>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</si>
  <si>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</si>
  <si>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</si>
  <si>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</si>
  <si>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</si>
  <si>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</si>
  <si>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</si>
  <si>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</si>
  <si>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</si>
  <si>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</si>
  <si>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</si>
  <si>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</si>
  <si>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</si>
  <si>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</si>
  <si>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</si>
  <si>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</si>
  <si>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</si>
  <si>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</si>
  <si>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</si>
  <si>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</si>
  <si>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</si>
  <si>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</si>
  <si>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</si>
  <si>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</si>
  <si>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</si>
  <si>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</si>
  <si>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</si>
  <si>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</si>
  <si>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</si>
  <si>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</si>
  <si>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</si>
  <si>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</si>
  <si>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</si>
  <si>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</si>
  <si>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</si>
  <si>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</si>
  <si>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</si>
  <si>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</si>
  <si>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</si>
  <si>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</si>
  <si>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</si>
  <si>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</si>
  <si>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</si>
  <si>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</si>
  <si>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</si>
  <si>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</si>
  <si>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</si>
  <si>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</si>
  <si>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</si>
  <si>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</si>
  <si>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</si>
  <si>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</si>
  <si>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</si>
  <si>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</si>
  <si>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</si>
  <si>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</si>
  <si>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</si>
  <si>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</si>
  <si>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</si>
  <si>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</si>
  <si>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</si>
  <si>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</si>
  <si>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</si>
  <si>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</si>
  <si>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</si>
  <si>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</si>
  <si>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</si>
  <si>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</si>
  <si>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</si>
  <si>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</si>
  <si>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</si>
  <si>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</si>
  <si>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</si>
  <si>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</si>
  <si>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</si>
  <si>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</si>
  <si>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</si>
  <si>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</si>
  <si>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</si>
  <si>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</si>
  <si>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</si>
  <si>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</si>
  <si>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</si>
  <si>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</si>
  <si>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</si>
  <si>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</si>
  <si>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</si>
  <si>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</si>
  <si>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</si>
  <si>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</si>
  <si>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</si>
  <si>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</si>
  <si>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</si>
  <si>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</si>
  <si>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</si>
  <si>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</si>
  <si>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</si>
  <si>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</si>
  <si>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</si>
  <si>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</si>
  <si>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</si>
  <si>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</si>
  <si>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</si>
  <si>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</si>
  <si>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</si>
  <si>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</si>
  <si>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</si>
  <si>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</si>
  <si>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</si>
  <si>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</si>
  <si>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</si>
  <si>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</si>
  <si>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</si>
  <si>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</si>
  <si>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</si>
  <si>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</si>
  <si>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</si>
  <si>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</si>
  <si>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</si>
  <si>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</si>
  <si>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</si>
  <si>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</si>
  <si>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</si>
  <si>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</si>
  <si>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</si>
  <si>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</si>
  <si>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</si>
  <si>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</si>
  <si>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</si>
  <si>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</si>
  <si>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</si>
  <si>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</si>
  <si>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</si>
  <si>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</si>
  <si>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</si>
  <si>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</si>
  <si>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</si>
  <si>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</si>
  <si>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</si>
  <si>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</si>
  <si>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</si>
  <si>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</si>
  <si>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</si>
  <si>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</si>
  <si>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</si>
  <si>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</si>
  <si>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</si>
  <si>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</si>
  <si>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</si>
  <si>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</si>
  <si>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</si>
  <si>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</si>
  <si>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</si>
  <si>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</si>
  <si>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</si>
  <si>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</si>
  <si>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</si>
  <si>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</si>
  <si>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</si>
  <si>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</si>
  <si>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</si>
  <si>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</si>
  <si>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</si>
  <si>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</si>
  <si>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</si>
  <si>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</si>
  <si>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</si>
  <si>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</si>
  <si>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</si>
  <si>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</si>
  <si>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</si>
  <si>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</si>
  <si>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</si>
  <si>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</si>
  <si>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</si>
  <si>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</si>
  <si>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</si>
  <si>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</si>
  <si>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</si>
  <si>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</si>
  <si>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</si>
  <si>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</si>
  <si>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</si>
  <si>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</si>
  <si>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</si>
  <si>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</si>
  <si>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</si>
  <si>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</si>
  <si>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</si>
  <si>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</si>
  <si>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</si>
  <si>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</si>
  <si>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</si>
  <si>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</si>
  <si>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</si>
  <si>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</si>
  <si>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</si>
  <si>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</si>
  <si>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</si>
  <si>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</si>
  <si>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</si>
  <si>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</si>
  <si>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</si>
  <si>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</si>
  <si>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</si>
  <si>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</si>
  <si>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</si>
  <si>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</si>
  <si>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</si>
  <si>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</si>
  <si>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</si>
  <si>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</si>
  <si>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</si>
  <si>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</si>
  <si>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</si>
  <si>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</si>
  <si>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</si>
  <si>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</si>
  <si>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</si>
  <si>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</si>
  <si>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</si>
  <si>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</si>
  <si>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</si>
  <si>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</si>
  <si>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</si>
  <si>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</si>
  <si>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</si>
  <si>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</si>
  <si>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</si>
  <si>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</si>
  <si>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</si>
  <si>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</si>
  <si>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</si>
  <si>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</si>
  <si>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</si>
  <si>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</si>
  <si>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</si>
  <si>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</si>
  <si>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</si>
  <si>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</si>
  <si>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</si>
  <si>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</si>
  <si>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</si>
  <si>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</si>
  <si>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</si>
  <si>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</si>
  <si>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</si>
  <si>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</si>
  <si>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</si>
  <si>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</si>
  <si>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</si>
  <si>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</si>
  <si>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</si>
  <si>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</si>
  <si>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</si>
  <si>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</si>
  <si>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</si>
  <si>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</si>
  <si>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</si>
  <si>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</si>
  <si>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</si>
  <si>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</si>
  <si>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</si>
  <si>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</si>
  <si>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</si>
  <si>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</si>
  <si>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</si>
  <si>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</si>
  <si>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</si>
  <si>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</si>
  <si>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</si>
  <si>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</si>
  <si>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</si>
  <si>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</si>
  <si>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</si>
  <si>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</si>
  <si>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</si>
  <si>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</si>
  <si>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</si>
  <si>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</si>
  <si>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</si>
  <si>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</si>
  <si>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</si>
  <si>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</si>
  <si>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</si>
  <si>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</si>
  <si>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</si>
  <si>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</si>
  <si>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</si>
  <si>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</si>
  <si>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</si>
  <si>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</si>
  <si>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</si>
  <si>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</si>
  <si>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</si>
  <si>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</si>
  <si>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</si>
  <si>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</si>
  <si>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</si>
  <si>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</si>
  <si>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</si>
  <si>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</si>
  <si>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</si>
  <si>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</si>
  <si>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</si>
  <si>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</si>
  <si>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</si>
  <si>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</si>
  <si>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</si>
  <si>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</si>
  <si>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</si>
  <si>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</si>
  <si>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</si>
  <si>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</si>
  <si>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</si>
  <si>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</si>
  <si>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</si>
  <si>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</si>
  <si>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</si>
  <si>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</si>
  <si>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</si>
  <si>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</si>
  <si>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</si>
  <si>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</si>
  <si>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</si>
  <si>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</si>
  <si>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</si>
  <si>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</si>
  <si>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</si>
  <si>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</si>
  <si>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</si>
  <si>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</si>
  <si>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</si>
  <si>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</si>
  <si>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</si>
  <si>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</si>
  <si>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</si>
  <si>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</si>
  <si>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</si>
  <si>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</si>
  <si>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</si>
  <si>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</si>
  <si>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</si>
  <si>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</si>
  <si>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</si>
  <si>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</si>
  <si>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</si>
  <si>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</si>
  <si>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</si>
  <si>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</si>
  <si>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</si>
  <si>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</si>
  <si>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</si>
  <si>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</si>
  <si>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</si>
  <si>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</si>
  <si>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</si>
  <si>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</si>
  <si>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</si>
  <si>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</si>
  <si>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</si>
  <si>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</si>
  <si>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</si>
  <si>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</si>
  <si>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</si>
  <si>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</si>
  <si>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</si>
  <si>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</si>
  <si>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</si>
  <si>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</si>
  <si>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</si>
  <si>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</si>
  <si>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</si>
  <si>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</si>
  <si>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</si>
  <si>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</si>
  <si>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</si>
  <si>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</si>
  <si>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</si>
  <si>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</si>
  <si>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</si>
  <si>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</si>
  <si>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</si>
  <si>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</si>
  <si>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</si>
  <si>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</si>
  <si>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</si>
  <si>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</si>
  <si>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</si>
  <si>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</si>
  <si>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</si>
  <si>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</si>
  <si>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</si>
  <si>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</si>
  <si>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</si>
  <si>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</si>
  <si>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</si>
  <si>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</si>
  <si>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</si>
  <si>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</si>
  <si>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</si>
  <si>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</si>
  <si>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</si>
  <si>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</si>
  <si>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</si>
  <si>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</si>
  <si>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</si>
  <si>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</si>
  <si>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</si>
  <si>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</si>
  <si>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</si>
  <si>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</si>
  <si>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</si>
  <si>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</si>
  <si>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</si>
  <si>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</si>
  <si>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</si>
  <si>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</si>
  <si>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</si>
  <si>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</si>
  <si>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</si>
  <si>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</si>
  <si>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</si>
  <si>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</si>
  <si>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</si>
  <si>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</si>
  <si>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</si>
  <si>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</si>
  <si>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</si>
  <si>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</si>
  <si>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</si>
  <si>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</si>
  <si>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</si>
  <si>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</si>
  <si>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</si>
  <si>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</si>
  <si>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</si>
  <si>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</si>
  <si>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</si>
  <si>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</si>
  <si>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</si>
  <si>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</si>
  <si>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</si>
  <si>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</si>
  <si>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</si>
  <si>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</si>
  <si>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</si>
  <si>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</si>
  <si>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</si>
  <si>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</si>
  <si>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</si>
  <si>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</si>
  <si>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</si>
  <si>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</si>
  <si>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</si>
  <si>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</si>
  <si>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</si>
  <si>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</si>
  <si>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</si>
  <si>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</si>
  <si>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</si>
  <si>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</si>
  <si>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</si>
  <si>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</si>
  <si>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</si>
  <si>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</si>
  <si>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</si>
  <si>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</si>
  <si>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</si>
  <si>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</si>
  <si>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</si>
  <si>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</si>
  <si>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</si>
  <si>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</si>
  <si>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</si>
  <si>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</si>
  <si>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</si>
  <si>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</si>
  <si>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</si>
  <si>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</si>
  <si>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</si>
  <si>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</si>
  <si>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</si>
  <si>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</si>
  <si>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</si>
  <si>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</si>
  <si>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</si>
  <si>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</si>
  <si>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</si>
  <si>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</si>
  <si>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</si>
  <si>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</si>
  <si>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</si>
  <si>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</si>
  <si>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</si>
  <si>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</si>
  <si>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</si>
  <si>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</si>
  <si>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</si>
  <si>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</si>
  <si>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</si>
  <si>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</si>
  <si>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</si>
  <si>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</si>
  <si>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</si>
  <si>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</si>
  <si>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</si>
  <si>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</si>
  <si>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</si>
  <si>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</si>
  <si>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</si>
  <si>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</si>
  <si>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</si>
  <si>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</si>
  <si>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</si>
  <si>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</si>
  <si>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</si>
  <si>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</si>
  <si>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</si>
  <si>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</si>
  <si>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</si>
  <si>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</si>
  <si>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</si>
  <si>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</si>
  <si>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</si>
  <si>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</si>
  <si>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</si>
  <si>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</si>
  <si>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</si>
  <si>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</si>
  <si>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</si>
  <si>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</si>
  <si>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</si>
  <si>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</si>
  <si>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</si>
  <si>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</si>
  <si>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</si>
  <si>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</si>
  <si>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</si>
  <si>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</si>
  <si>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</si>
  <si>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</si>
  <si>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</si>
  <si>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</si>
  <si>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</si>
  <si>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</si>
  <si>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</si>
  <si>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</si>
  <si>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</si>
  <si>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</si>
  <si>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</si>
  <si>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</si>
  <si>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</si>
  <si>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</si>
  <si>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</si>
  <si>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</si>
  <si>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</si>
  <si>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</si>
  <si>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</si>
  <si>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</si>
  <si>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</si>
  <si>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</si>
  <si>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</si>
  <si>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</si>
  <si>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</si>
  <si>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</si>
  <si>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</si>
  <si>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</si>
  <si>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</si>
  <si>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</si>
  <si>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</si>
  <si>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</si>
  <si>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</si>
  <si>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</si>
  <si>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</si>
  <si>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</si>
  <si>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</si>
  <si>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</si>
  <si>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</si>
  <si>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</si>
  <si>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</si>
  <si>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</si>
  <si>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</si>
  <si>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</si>
  <si>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</si>
  <si>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</si>
  <si>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</si>
  <si>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</si>
  <si>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</si>
  <si>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</si>
  <si>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</si>
  <si>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</si>
  <si>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</si>
  <si>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</si>
  <si>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</si>
  <si>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</si>
  <si>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</si>
  <si>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</si>
  <si>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</si>
  <si>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</si>
  <si>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</si>
  <si>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</si>
  <si>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</si>
  <si>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</si>
  <si>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</si>
  <si>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</si>
  <si>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</si>
  <si>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</si>
  <si>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</si>
  <si>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</si>
  <si>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</si>
  <si>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</si>
  <si>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</si>
  <si>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</si>
  <si>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</si>
  <si>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</si>
  <si>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</si>
  <si>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</si>
  <si>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</si>
  <si>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</si>
  <si>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</si>
  <si>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</si>
  <si>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</si>
  <si>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</si>
  <si>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</si>
  <si>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</si>
  <si>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</si>
  <si>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</si>
  <si>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</si>
  <si>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</si>
  <si>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</si>
  <si>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</si>
  <si>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</si>
  <si>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</si>
  <si>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</si>
  <si>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</si>
  <si>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</si>
  <si>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</si>
  <si>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</si>
  <si>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</si>
  <si>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</si>
  <si>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</si>
  <si>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</si>
  <si>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</si>
  <si>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</si>
  <si>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</si>
  <si>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</si>
  <si>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</si>
  <si>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</si>
  <si>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</si>
  <si>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</si>
  <si>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</si>
  <si>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</si>
  <si>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</si>
  <si>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</si>
  <si>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</si>
  <si>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</si>
  <si>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</si>
  <si>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</si>
  <si>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</si>
  <si>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</si>
  <si>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</si>
  <si>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</si>
  <si>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</si>
  <si>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</si>
  <si>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</si>
  <si>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</si>
  <si>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</si>
  <si>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</si>
  <si>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</si>
  <si>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</si>
  <si>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</si>
  <si>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</si>
  <si>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</si>
  <si>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</si>
  <si>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</si>
  <si>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</si>
  <si>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</si>
  <si>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</si>
  <si>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</si>
  <si>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</si>
  <si>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</si>
  <si>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</si>
  <si>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</si>
  <si>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</si>
  <si>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</si>
  <si>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</si>
  <si>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</si>
  <si>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</si>
  <si>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</si>
  <si>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</si>
  <si>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</si>
  <si>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</si>
  <si>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</si>
  <si>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</si>
  <si>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</si>
  <si>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</si>
  <si>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</si>
  <si>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</si>
  <si>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</si>
  <si>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</si>
  <si>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</si>
  <si>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</si>
  <si>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</si>
  <si>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</si>
  <si>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</si>
  <si>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</si>
  <si>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</si>
  <si>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</si>
  <si>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</si>
  <si>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</si>
  <si>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</si>
  <si>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</si>
  <si>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</si>
  <si>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</si>
  <si>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</si>
  <si>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</si>
  <si>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</si>
  <si>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</si>
  <si>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</si>
  <si>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</si>
  <si>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</si>
  <si>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</si>
  <si>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</si>
  <si>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</si>
  <si>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</si>
  <si>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</si>
  <si>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</si>
  <si>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</si>
  <si>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</si>
  <si>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</si>
  <si>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</si>
  <si>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</si>
  <si>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</si>
  <si>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</si>
  <si>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</si>
  <si>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</si>
  <si>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</si>
  <si>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</si>
  <si>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</si>
  <si>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</si>
  <si>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</si>
  <si>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</si>
  <si>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</si>
  <si>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</si>
  <si>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</si>
  <si>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</si>
  <si>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</si>
  <si>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</si>
  <si>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</si>
  <si>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</si>
  <si>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</si>
  <si>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</si>
  <si>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</si>
  <si>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</si>
  <si>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</si>
  <si>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</si>
  <si>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</si>
  <si>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</si>
  <si>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</si>
  <si>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</si>
  <si>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</si>
  <si>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</si>
  <si>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</si>
  <si>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</si>
  <si>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</si>
  <si>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</si>
  <si>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</si>
  <si>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</si>
  <si>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</si>
  <si>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</si>
  <si>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</si>
  <si>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</si>
  <si>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</si>
  <si>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</si>
  <si>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</si>
  <si>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</si>
  <si>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</si>
  <si>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</si>
  <si>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</si>
  <si>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</si>
  <si>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</si>
  <si>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</si>
  <si>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</si>
  <si>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</si>
  <si>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</si>
  <si>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</si>
  <si>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</si>
  <si>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</si>
  <si>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</si>
  <si>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</si>
  <si>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</si>
  <si>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</si>
  <si>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</si>
  <si>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</si>
  <si>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</si>
  <si>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</si>
  <si>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</si>
  <si>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</si>
  <si>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</si>
  <si>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</si>
  <si>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</si>
  <si>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</si>
  <si>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</si>
  <si>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</si>
  <si>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</si>
  <si>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</si>
  <si>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</si>
  <si>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</si>
  <si>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</si>
  <si>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</si>
  <si>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</si>
  <si>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</si>
  <si>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</si>
  <si>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</si>
  <si>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</si>
  <si>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</si>
  <si>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</si>
  <si>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</si>
  <si>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</si>
  <si>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</si>
  <si>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</si>
  <si>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</si>
  <si>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</si>
  <si>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</si>
  <si>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</si>
  <si>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</si>
  <si>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</si>
  <si>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</si>
  <si>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</si>
  <si>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</si>
  <si>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</si>
  <si>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</si>
  <si>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</si>
  <si>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</si>
  <si>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</si>
  <si>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</si>
  <si>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</si>
  <si>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</si>
  <si>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</si>
  <si>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</si>
  <si>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</si>
  <si>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</si>
  <si>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</si>
  <si>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</si>
  <si>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</si>
  <si>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</si>
  <si>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</si>
  <si>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</si>
  <si>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</si>
  <si>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</si>
  <si>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</si>
  <si>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</si>
  <si>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</si>
  <si>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</si>
  <si>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</si>
  <si>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</si>
  <si>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</si>
  <si>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</si>
  <si>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</si>
  <si>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</si>
  <si>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</si>
  <si>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</si>
  <si>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</si>
  <si>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</si>
  <si>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</si>
  <si>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</si>
  <si>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</si>
  <si>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</si>
  <si>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</si>
  <si>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</si>
  <si>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</si>
  <si>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</si>
  <si>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</si>
  <si>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</si>
  <si>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</si>
  <si>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</si>
  <si>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</si>
  <si>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</si>
  <si>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</si>
  <si>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</si>
  <si>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</si>
  <si>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</si>
  <si>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</si>
  <si>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</si>
  <si>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</si>
  <si>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</si>
  <si>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</si>
  <si>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</si>
  <si>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</si>
  <si>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</si>
  <si>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</si>
  <si>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</si>
  <si>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</si>
  <si>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</si>
  <si>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</si>
  <si>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</si>
  <si>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</si>
  <si>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</si>
  <si>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</si>
  <si>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</si>
  <si>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</si>
  <si>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</si>
  <si>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</si>
  <si>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</si>
  <si>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</si>
  <si>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</si>
  <si>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</si>
  <si>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</si>
  <si>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</si>
  <si>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</si>
  <si>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</si>
  <si>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</si>
  <si>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</si>
  <si>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</si>
  <si>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</si>
  <si>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</si>
  <si>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</si>
  <si>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</si>
  <si>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</si>
  <si>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</si>
  <si>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</si>
  <si>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</si>
  <si>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</si>
  <si>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</si>
  <si>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</si>
  <si>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</si>
  <si>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</si>
  <si>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</si>
  <si>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</si>
  <si>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</si>
  <si>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</si>
  <si>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</si>
  <si>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</si>
  <si>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</si>
  <si>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</si>
  <si>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</si>
  <si>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</si>
  <si>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</si>
  <si>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</si>
  <si>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</si>
  <si>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</si>
  <si>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</si>
  <si>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</si>
  <si>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</si>
  <si>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</si>
  <si>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</si>
  <si>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</si>
  <si>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</si>
  <si>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</si>
  <si>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</si>
  <si>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</si>
  <si>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</si>
  <si>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</si>
  <si>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</si>
  <si>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</si>
  <si>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</si>
  <si>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</si>
  <si>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</si>
  <si>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</si>
  <si>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</si>
  <si>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</si>
  <si>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</si>
  <si>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</si>
  <si>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</si>
  <si>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</si>
  <si>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</si>
  <si>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</si>
  <si>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</si>
  <si>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</si>
  <si>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</si>
  <si>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</si>
  <si>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</si>
  <si>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</si>
  <si>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</si>
  <si>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</si>
  <si>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</si>
  <si>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</si>
  <si>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</si>
  <si>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</si>
  <si>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</si>
  <si>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</si>
  <si>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</si>
  <si>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</si>
  <si>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</si>
  <si>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</si>
  <si>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</si>
  <si>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</si>
  <si>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</si>
  <si>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</si>
  <si>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</si>
  <si>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</si>
  <si>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</si>
  <si>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</si>
  <si>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</si>
  <si>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</si>
  <si>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</si>
  <si>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</si>
  <si>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</si>
  <si>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</si>
  <si>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</si>
  <si>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</si>
  <si>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</si>
  <si>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</si>
  <si>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</si>
  <si>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</si>
  <si>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</si>
  <si>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</si>
  <si>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</si>
  <si>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</si>
  <si>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</si>
  <si>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</si>
  <si>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</si>
  <si>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</si>
  <si>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</si>
  <si>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</si>
  <si>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</si>
  <si>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</si>
  <si>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</si>
  <si>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</si>
  <si>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</si>
  <si>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</si>
  <si>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</si>
  <si>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</si>
  <si>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</si>
  <si>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</si>
  <si>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</si>
  <si>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</si>
  <si>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</si>
  <si>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</si>
  <si>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</si>
  <si>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</si>
  <si>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</si>
  <si>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</si>
  <si>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</si>
  <si>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</si>
  <si>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</si>
  <si>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</si>
  <si>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</si>
  <si>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</si>
  <si>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</si>
  <si>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</si>
  <si>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</si>
  <si>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</si>
  <si>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</si>
  <si>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</si>
  <si>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</si>
  <si>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</si>
  <si>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</si>
  <si>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</si>
  <si>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</si>
  <si>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</si>
  <si>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</si>
  <si>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</si>
  <si>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</si>
  <si>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</si>
  <si>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</si>
  <si>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</si>
  <si>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</si>
  <si>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</si>
  <si>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</si>
  <si>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</si>
  <si>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</si>
  <si>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</si>
  <si>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</si>
  <si>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</si>
  <si>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</si>
  <si>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</si>
  <si>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</si>
  <si>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</si>
  <si>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</si>
  <si>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</si>
  <si>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</si>
  <si>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</si>
  <si>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</si>
  <si>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</si>
  <si>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</si>
  <si>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</si>
  <si>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</si>
  <si>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</si>
  <si>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</si>
  <si>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</si>
  <si>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</si>
  <si>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</si>
  <si>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</si>
  <si>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</si>
  <si>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</si>
  <si>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</si>
  <si>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</si>
  <si>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</si>
  <si>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</si>
  <si>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</si>
  <si>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</si>
  <si>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</si>
  <si>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</si>
  <si>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</si>
  <si>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</si>
  <si>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</si>
  <si>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</si>
  <si>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</si>
  <si>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</si>
  <si>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</si>
  <si>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</si>
  <si>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</si>
  <si>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</si>
  <si>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</si>
  <si>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</si>
  <si>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</si>
  <si>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</si>
  <si>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</si>
  <si>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</si>
  <si>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</si>
  <si>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</si>
  <si>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</si>
  <si>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</si>
  <si>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</si>
  <si>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</si>
  <si>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</si>
  <si>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</si>
  <si>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</si>
  <si>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</si>
  <si>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</si>
  <si>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</si>
  <si>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</si>
  <si>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</si>
  <si>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</si>
  <si>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</si>
  <si>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</si>
  <si>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</si>
  <si>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</si>
  <si>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</si>
  <si>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</si>
  <si>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</si>
  <si>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</si>
  <si>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</si>
  <si>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</si>
  <si>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</si>
  <si>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</si>
  <si>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</si>
  <si>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</si>
  <si>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</si>
  <si>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</si>
  <si>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</si>
  <si>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</si>
  <si>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</si>
  <si>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</si>
  <si>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</si>
  <si>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</si>
  <si>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</si>
  <si>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</si>
  <si>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</si>
  <si>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</si>
  <si>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</si>
  <si>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</si>
  <si>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</si>
  <si>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</si>
  <si>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</si>
  <si>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</si>
  <si>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</si>
  <si>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</si>
  <si>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</si>
  <si>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</si>
  <si>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</si>
  <si>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</si>
  <si>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</si>
  <si>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</si>
  <si>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</si>
  <si>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</si>
  <si>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</si>
  <si>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</si>
  <si>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</si>
  <si>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</si>
  <si>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</si>
  <si>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</si>
  <si>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</si>
  <si>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</si>
  <si>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</si>
  <si>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</si>
  <si>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</si>
  <si>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</si>
  <si>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</si>
  <si>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</si>
  <si>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</si>
  <si>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</si>
  <si>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</si>
  <si>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</si>
  <si>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</si>
  <si>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</si>
  <si>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</si>
  <si>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</si>
  <si>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</si>
  <si>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</si>
  <si>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</si>
  <si>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</si>
  <si>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</si>
  <si>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</si>
  <si>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</si>
  <si>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</si>
  <si>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</si>
  <si>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</si>
  <si>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</si>
  <si>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</si>
  <si>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</si>
  <si>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</si>
  <si>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</si>
  <si>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</si>
  <si>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</si>
  <si>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</si>
  <si>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</si>
  <si>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</si>
  <si>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</si>
  <si>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</si>
  <si>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</si>
  <si>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</si>
  <si>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</si>
  <si>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</si>
  <si>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</si>
  <si>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</si>
  <si>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</si>
  <si>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</si>
  <si>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</si>
  <si>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</si>
  <si>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</si>
  <si>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</si>
  <si>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</si>
  <si>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</si>
  <si>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</si>
  <si>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</si>
  <si>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</si>
  <si>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</si>
  <si>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</si>
  <si>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</si>
  <si>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</si>
  <si>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</si>
  <si>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</si>
  <si>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</si>
  <si>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</si>
  <si>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</si>
  <si>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</si>
  <si>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</si>
  <si>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</si>
  <si>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</si>
  <si>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</si>
  <si>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</si>
  <si>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</si>
  <si>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</si>
  <si>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</si>
  <si>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</si>
  <si>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</si>
  <si>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</si>
  <si>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</si>
  <si>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</si>
  <si>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</si>
  <si>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</si>
  <si>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</si>
  <si>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</si>
  <si>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</si>
  <si>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</si>
  <si>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</si>
  <si>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</si>
  <si>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</si>
  <si>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</si>
  <si>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</si>
  <si>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</si>
  <si>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</si>
  <si>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</si>
  <si>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</si>
  <si>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</si>
  <si>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</si>
  <si>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</si>
  <si>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</si>
  <si>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</si>
  <si>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</si>
  <si>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</si>
  <si>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</si>
  <si>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</si>
  <si>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</si>
  <si>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</si>
  <si>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</si>
  <si>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</si>
  <si>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</si>
  <si>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</si>
  <si>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</si>
  <si>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</si>
  <si>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</si>
  <si>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</si>
  <si>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</si>
  <si>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</si>
  <si>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</si>
  <si>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</si>
  <si>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</si>
  <si>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</si>
  <si>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</si>
  <si>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</si>
  <si>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</si>
  <si>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</si>
  <si>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</si>
  <si>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</si>
  <si>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</si>
  <si>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</si>
  <si>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</si>
  <si>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</si>
  <si>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</si>
  <si>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</si>
  <si>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</si>
  <si>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</si>
  <si>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</si>
  <si>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</si>
  <si>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</si>
  <si>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</si>
  <si>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</si>
  <si>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</si>
  <si>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</si>
  <si>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</si>
  <si>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</si>
  <si>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</si>
  <si>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</si>
  <si>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</si>
  <si>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</si>
  <si>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</si>
  <si>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</si>
  <si>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</si>
  <si>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</si>
  <si>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</si>
  <si>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</si>
  <si>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</si>
  <si>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</si>
  <si>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</si>
  <si>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</si>
  <si>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</si>
  <si>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</si>
  <si>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</si>
  <si>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</si>
  <si>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</si>
  <si>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</si>
  <si>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</si>
  <si>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</si>
  <si>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</si>
  <si>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</si>
  <si>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</si>
  <si>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</si>
  <si>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</si>
  <si>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</si>
  <si>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</si>
  <si>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</si>
  <si>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</si>
  <si>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</si>
  <si>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</si>
  <si>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</si>
  <si>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</si>
  <si>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</si>
  <si>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</si>
  <si>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</si>
  <si>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</si>
  <si>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</si>
  <si>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</si>
  <si>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</si>
  <si>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</si>
  <si>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</si>
  <si>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</si>
  <si>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</si>
  <si>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</si>
  <si>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</si>
  <si>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</si>
  <si>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</si>
  <si>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</si>
  <si>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</si>
  <si>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</si>
  <si>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</si>
  <si>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</si>
  <si>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</si>
  <si>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</si>
  <si>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</si>
  <si>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</si>
  <si>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</si>
  <si>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</si>
  <si>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</si>
  <si>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</si>
  <si>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</si>
  <si>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</si>
  <si>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</si>
  <si>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</si>
  <si>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</si>
  <si>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</si>
  <si>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</si>
  <si>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</si>
  <si>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</si>
  <si>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</si>
  <si>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</si>
  <si>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</si>
  <si>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</si>
  <si>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</si>
  <si>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</si>
  <si>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</si>
  <si>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</si>
  <si>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</si>
  <si>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</si>
  <si>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</si>
  <si>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</si>
  <si>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</si>
  <si>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</si>
  <si>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</si>
  <si>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</si>
  <si>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</si>
  <si>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</si>
  <si>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</si>
  <si>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</si>
  <si>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</si>
  <si>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</si>
  <si>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</si>
  <si>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</si>
  <si>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</si>
  <si>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</si>
  <si>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</si>
  <si>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</si>
  <si>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</si>
  <si>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</si>
  <si>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</si>
  <si>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</si>
  <si>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</si>
  <si>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</si>
  <si>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</si>
  <si>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</si>
  <si>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</si>
  <si>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</si>
  <si>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</si>
  <si>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</si>
  <si>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</si>
  <si>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</si>
  <si>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</si>
  <si>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</si>
  <si>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</si>
  <si>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</si>
  <si>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</si>
  <si>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</si>
  <si>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</si>
  <si>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</si>
  <si>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</si>
  <si>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</si>
  <si>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</si>
  <si>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</si>
  <si>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</si>
  <si>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</si>
  <si>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</si>
  <si>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</si>
  <si>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</si>
  <si>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</si>
  <si>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</si>
  <si>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</si>
  <si>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</si>
  <si>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</si>
  <si>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</si>
  <si>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</si>
  <si>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</si>
  <si>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</si>
  <si>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</si>
  <si>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</si>
  <si>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</si>
  <si>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</si>
  <si>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</si>
  <si>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</si>
  <si>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</si>
  <si>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</si>
  <si>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</si>
  <si>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</si>
  <si>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</si>
  <si>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</si>
  <si>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</si>
  <si>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</si>
  <si>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</si>
  <si>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</si>
  <si>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</si>
  <si>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</si>
  <si>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</si>
  <si>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</si>
  <si>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</si>
  <si>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</si>
  <si>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</si>
  <si>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</si>
  <si>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</si>
  <si>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</si>
  <si>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</si>
  <si>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</si>
  <si>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</si>
  <si>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</si>
  <si>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</si>
  <si>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</si>
  <si>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</si>
  <si>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</si>
  <si>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</si>
  <si>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</si>
  <si>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</si>
  <si>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</si>
  <si>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</si>
  <si>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</si>
  <si>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</si>
  <si>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</si>
  <si>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</si>
  <si>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</si>
  <si>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</si>
  <si>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</si>
  <si>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</si>
  <si>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</si>
  <si>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</si>
  <si>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</si>
  <si>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</si>
  <si>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</si>
  <si>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</si>
  <si>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</si>
  <si>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</si>
  <si>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</si>
  <si>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</si>
  <si>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</si>
  <si>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</si>
  <si>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</si>
  <si>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</si>
  <si>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</si>
  <si>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</si>
  <si>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</si>
  <si>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</si>
  <si>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</si>
  <si>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</si>
  <si>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</si>
  <si>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</si>
  <si>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</si>
  <si>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</si>
  <si>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</si>
  <si>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</si>
  <si>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</si>
  <si>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</si>
  <si>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</si>
  <si>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</si>
  <si>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</si>
  <si>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</si>
  <si>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</si>
  <si>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</si>
  <si>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</si>
  <si>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</si>
  <si>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</si>
  <si>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</si>
  <si>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</si>
  <si>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</si>
  <si>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</si>
  <si>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</si>
  <si>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</si>
  <si>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</si>
  <si>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</si>
  <si>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</si>
  <si>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</si>
  <si>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</si>
  <si>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</si>
  <si>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</si>
  <si>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</si>
  <si>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</si>
  <si>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</si>
  <si>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</si>
  <si>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</si>
  <si>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</si>
  <si>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</si>
  <si>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</si>
  <si>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</si>
  <si>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</si>
  <si>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</si>
  <si>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</si>
  <si>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</si>
  <si>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</si>
  <si>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</si>
  <si>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</si>
  <si>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</si>
  <si>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</si>
  <si>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</si>
  <si>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</si>
  <si>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</si>
  <si>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</si>
  <si>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</si>
  <si>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</si>
  <si>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</si>
  <si>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</si>
  <si>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</si>
  <si>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</si>
  <si>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</si>
  <si>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</si>
  <si>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</si>
  <si>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</si>
  <si>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</si>
  <si>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</si>
  <si>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</si>
  <si>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</si>
  <si>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</si>
  <si>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</si>
  <si>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</si>
  <si>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</si>
  <si>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</si>
  <si>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</si>
  <si>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</si>
  <si>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</si>
  <si>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</si>
  <si>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</si>
  <si>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</si>
  <si>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</si>
  <si>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</si>
  <si>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</si>
  <si>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</si>
  <si>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</si>
  <si>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</si>
  <si>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</si>
  <si>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</si>
  <si>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</si>
  <si>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</si>
  <si>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</si>
  <si>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</si>
  <si>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</si>
  <si>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</si>
  <si>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</si>
  <si>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</si>
  <si>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</si>
  <si>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</si>
  <si>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</si>
  <si>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</si>
  <si>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</si>
  <si>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</si>
  <si>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</si>
  <si>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</si>
  <si>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</si>
  <si>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</si>
  <si>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</si>
  <si>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</si>
  <si>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</si>
  <si>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</si>
  <si>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</si>
  <si>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</si>
  <si>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</si>
  <si>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</si>
  <si>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</si>
  <si>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</si>
  <si>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</si>
  <si>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</si>
  <si>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</si>
  <si>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</si>
  <si>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</si>
  <si>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</si>
  <si>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</si>
  <si>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</si>
  <si>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</si>
  <si>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</si>
  <si>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</si>
  <si>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</si>
  <si>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</si>
  <si>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</si>
  <si>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</si>
  <si>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</si>
  <si>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</si>
  <si>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</si>
  <si>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</si>
  <si>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</si>
  <si>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</si>
  <si>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</si>
  <si>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</si>
  <si>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</si>
  <si>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</si>
  <si>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</si>
  <si>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</si>
  <si>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</si>
  <si>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</si>
  <si>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</si>
  <si>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</si>
  <si>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</si>
  <si>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</si>
  <si>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</si>
  <si>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</si>
  <si>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</si>
  <si>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</si>
  <si>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</si>
  <si>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</si>
  <si>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</si>
  <si>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</si>
  <si>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</si>
  <si>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</si>
  <si>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</si>
  <si>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</si>
  <si>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</si>
  <si>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</si>
  <si>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</si>
  <si>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</si>
  <si>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</si>
  <si>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</si>
  <si>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</si>
  <si>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</si>
  <si>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</si>
  <si>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</si>
  <si>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</si>
  <si>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</si>
  <si>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</si>
  <si>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</si>
  <si>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</si>
  <si>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</si>
  <si>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</si>
  <si>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</si>
  <si>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</si>
  <si>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</si>
  <si>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</si>
  <si>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</si>
  <si>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</si>
  <si>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</si>
  <si>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</si>
  <si>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</si>
  <si>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</si>
  <si>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</si>
  <si>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</si>
  <si>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</si>
  <si>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</si>
  <si>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</si>
  <si>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</si>
  <si>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</si>
  <si>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</si>
  <si>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</si>
  <si>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</si>
  <si>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</si>
  <si>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</si>
  <si>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</si>
  <si>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</si>
  <si>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</si>
  <si>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</si>
  <si>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</si>
  <si>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</si>
  <si>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</si>
  <si>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</si>
  <si>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</si>
  <si>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</si>
  <si>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</si>
  <si>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</si>
  <si>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</si>
  <si>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</si>
  <si>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</si>
  <si>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</si>
  <si>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</si>
  <si>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</si>
  <si>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</si>
  <si>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</si>
  <si>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</si>
  <si>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</si>
  <si>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</si>
  <si>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</si>
  <si>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</si>
  <si>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</si>
  <si>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</si>
  <si>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</si>
  <si>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</si>
  <si>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</si>
  <si>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</si>
  <si>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</si>
  <si>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</si>
  <si>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</si>
  <si>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</si>
  <si>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</si>
  <si>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</si>
  <si>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</si>
  <si>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</si>
  <si>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</si>
  <si>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</si>
  <si>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</si>
  <si>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</si>
  <si>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</si>
  <si>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</si>
  <si>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</si>
  <si>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</si>
  <si>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</si>
  <si>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</si>
  <si>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</si>
  <si>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</si>
  <si>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</si>
  <si>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</si>
  <si>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</si>
  <si>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</si>
  <si>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</si>
  <si>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</si>
  <si>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</si>
  <si>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</si>
  <si>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</si>
  <si>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</si>
  <si>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</si>
  <si>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</si>
  <si>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</si>
  <si>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</si>
  <si>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</si>
  <si>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</si>
  <si>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</si>
  <si>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</si>
  <si>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</si>
  <si>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</si>
  <si>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</si>
  <si>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</si>
  <si>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</si>
  <si>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</si>
  <si>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</si>
  <si>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</si>
  <si>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</si>
  <si>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</si>
  <si>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</si>
  <si>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</si>
  <si>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</si>
  <si>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</si>
  <si>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</si>
  <si>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</si>
  <si>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</si>
  <si>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</si>
  <si>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</si>
  <si>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</si>
  <si>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</si>
  <si>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</si>
  <si>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</si>
  <si>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</si>
  <si>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</si>
  <si>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</si>
  <si>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</si>
  <si>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</si>
  <si>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</si>
  <si>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</si>
  <si>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</si>
  <si>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</si>
  <si>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</si>
  <si>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</si>
  <si>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</si>
  <si>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</si>
  <si>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</si>
  <si>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</si>
  <si>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</si>
  <si>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</si>
  <si>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</si>
  <si>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</si>
  <si>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</si>
  <si>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</si>
  <si>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</si>
  <si>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</si>
  <si>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</si>
  <si>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</si>
  <si>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</si>
  <si>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</si>
  <si>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</si>
  <si>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</si>
  <si>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</si>
  <si>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</si>
  <si>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</si>
  <si>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</si>
  <si>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</si>
  <si>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</si>
  <si>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</si>
  <si>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</si>
  <si>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</si>
  <si>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</si>
  <si>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</si>
  <si>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</si>
  <si>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</si>
  <si>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</si>
  <si>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</si>
  <si>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</si>
  <si>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</si>
  <si>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</si>
  <si>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</si>
  <si>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</si>
  <si>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</si>
  <si>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</si>
  <si>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</si>
  <si>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</si>
  <si>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</si>
  <si>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</si>
  <si>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</si>
  <si>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</si>
  <si>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</si>
  <si>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</si>
  <si>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</si>
  <si>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</si>
  <si>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</si>
  <si>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</si>
  <si>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</si>
  <si>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</si>
  <si>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</si>
  <si>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</si>
  <si>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</si>
  <si>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</si>
  <si>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</si>
  <si>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</si>
  <si>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</si>
  <si>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</si>
  <si>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</si>
  <si>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</si>
  <si>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</si>
  <si>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</si>
  <si>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</si>
  <si>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</si>
  <si>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</si>
  <si>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</si>
  <si>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</si>
  <si>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</si>
  <si>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</si>
  <si>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</si>
  <si>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</si>
  <si>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</si>
  <si>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</si>
  <si>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</si>
  <si>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</si>
  <si>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</si>
  <si>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</si>
  <si>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</si>
  <si>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</si>
  <si>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</si>
  <si>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</si>
  <si>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</si>
  <si>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</si>
  <si>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</si>
  <si>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</si>
  <si>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</si>
  <si>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</si>
  <si>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</si>
  <si>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</si>
  <si>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</si>
  <si>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</si>
  <si>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</si>
  <si>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</si>
  <si>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</si>
  <si>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</si>
  <si>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</si>
  <si>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</si>
  <si>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</si>
  <si>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</si>
  <si>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</si>
  <si>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</si>
  <si>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</si>
  <si>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</si>
  <si>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</si>
  <si>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</si>
  <si>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</si>
  <si>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</si>
  <si>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</si>
  <si>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</si>
  <si>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</si>
  <si>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</si>
  <si>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</si>
  <si>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</si>
  <si>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</si>
  <si>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</si>
  <si>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</si>
  <si>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</si>
  <si>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</si>
  <si>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</si>
  <si>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</si>
  <si>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</si>
  <si>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</si>
  <si>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</si>
  <si>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</si>
  <si>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</si>
  <si>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</si>
  <si>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</si>
  <si>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</si>
  <si>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</si>
  <si>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</si>
  <si>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</si>
  <si>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</si>
  <si>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</si>
  <si>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</si>
  <si>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</si>
  <si>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</si>
  <si>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</si>
  <si>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</si>
  <si>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</si>
  <si>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</si>
  <si>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</si>
  <si>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</si>
  <si>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</si>
  <si>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</si>
  <si>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</si>
  <si>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</si>
  <si>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</si>
  <si>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</si>
  <si>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</si>
  <si>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</si>
  <si>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</si>
  <si>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</si>
  <si>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</si>
  <si>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</si>
  <si>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</si>
  <si>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</si>
  <si>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</si>
  <si>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</si>
  <si>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</si>
  <si>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</si>
  <si>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</si>
  <si>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</si>
  <si>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</si>
  <si>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</si>
  <si>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</si>
  <si>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</si>
  <si>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</si>
  <si>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</si>
  <si>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</si>
  <si>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</si>
  <si>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</si>
  <si>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</si>
  <si>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</si>
  <si>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</si>
  <si>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</si>
  <si>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</si>
  <si>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</si>
  <si>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</si>
  <si>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</si>
  <si>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</si>
  <si>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</si>
  <si>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</si>
  <si>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</si>
  <si>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</si>
  <si>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</si>
  <si>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</si>
  <si>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</si>
  <si>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</si>
  <si>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</si>
  <si>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</si>
  <si>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</si>
  <si>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</si>
  <si>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</si>
  <si>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</si>
  <si>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</si>
  <si>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</si>
  <si>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</si>
  <si>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</si>
  <si>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</si>
  <si>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</si>
  <si>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</si>
  <si>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</si>
  <si>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</si>
  <si>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</si>
  <si>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</si>
  <si>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</si>
  <si>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</si>
  <si>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</si>
  <si>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</si>
  <si>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</si>
  <si>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</si>
  <si>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</si>
  <si>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</si>
  <si>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</si>
  <si>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</si>
  <si>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</si>
  <si>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</si>
  <si>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</si>
  <si>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</si>
  <si>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</si>
  <si>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</si>
  <si>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</si>
  <si>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</si>
  <si>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</si>
  <si>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</si>
  <si>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</si>
  <si>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</si>
  <si>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</si>
  <si>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</si>
  <si>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</si>
  <si>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</si>
  <si>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</si>
  <si>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</si>
  <si>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</si>
  <si>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</si>
  <si>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</si>
  <si>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</si>
  <si>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</si>
  <si>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</si>
  <si>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</si>
  <si>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</si>
  <si>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</si>
  <si>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</si>
  <si>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</si>
  <si>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</si>
  <si>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</si>
  <si>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</si>
  <si>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</si>
  <si>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</si>
  <si>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</si>
  <si>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</si>
  <si>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</si>
  <si>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</si>
  <si>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</si>
  <si>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</si>
  <si>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</si>
  <si>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</si>
  <si>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</si>
  <si>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</si>
  <si>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</si>
  <si>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</si>
  <si>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</si>
  <si>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</si>
  <si>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</si>
  <si>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</si>
  <si>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</si>
  <si>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</si>
  <si>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</si>
  <si>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</si>
  <si>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</si>
  <si>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</si>
  <si>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</si>
  <si>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</si>
  <si>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</si>
  <si>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</si>
  <si>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</si>
  <si>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</si>
  <si>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</si>
  <si>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</si>
  <si>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</si>
  <si>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</si>
  <si>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</si>
  <si>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</si>
  <si>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</si>
  <si>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</si>
  <si>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</si>
  <si>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</si>
  <si>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</si>
  <si>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</si>
  <si>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</si>
  <si>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</si>
  <si>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</si>
  <si>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</si>
  <si>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</si>
  <si>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</si>
  <si>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</si>
  <si>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</si>
  <si>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</si>
  <si>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</si>
  <si>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</si>
  <si>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</si>
  <si>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</si>
  <si>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</si>
  <si>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</si>
  <si>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</si>
  <si>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</si>
  <si>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</si>
  <si>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</si>
  <si>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</si>
  <si>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</si>
  <si>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</si>
  <si>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</si>
  <si>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</si>
  <si>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</si>
  <si>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</si>
  <si>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</si>
  <si>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</si>
  <si>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</si>
  <si>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</si>
  <si>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</si>
  <si>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</si>
  <si>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</si>
  <si>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</si>
  <si>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</si>
  <si>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</si>
  <si>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</si>
  <si>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</si>
  <si>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</si>
  <si>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</si>
  <si>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</si>
  <si>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</si>
  <si>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</si>
  <si>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</si>
  <si>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</si>
  <si>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</si>
  <si>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</si>
  <si>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</si>
  <si>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</si>
  <si>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</si>
  <si>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</si>
  <si>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</si>
  <si>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</si>
  <si>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</si>
  <si>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</si>
  <si>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</si>
  <si>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</si>
  <si>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</si>
  <si>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</si>
  <si>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</si>
  <si>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</si>
  <si>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</si>
  <si>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</si>
  <si>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</si>
  <si>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</si>
  <si>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</si>
  <si>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</si>
  <si>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</si>
  <si>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</si>
  <si>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</si>
  <si>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</si>
  <si>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</si>
  <si>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</si>
  <si>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</si>
  <si>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</si>
  <si>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</si>
  <si>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</si>
  <si>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</si>
  <si>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</si>
  <si>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</si>
  <si>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</si>
  <si>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</si>
  <si>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</si>
  <si>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</si>
  <si>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</si>
  <si>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</si>
  <si>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</si>
  <si>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</si>
  <si>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</si>
  <si>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</si>
  <si>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</si>
  <si>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</si>
  <si>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</si>
  <si>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</si>
  <si>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</si>
  <si>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</si>
  <si>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</si>
  <si>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</si>
  <si>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</si>
  <si>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</si>
  <si>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</si>
  <si>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</si>
  <si>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</si>
  <si>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</si>
  <si>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</si>
  <si>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</si>
  <si>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</si>
  <si>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</si>
  <si>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</si>
  <si>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</si>
  <si>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</si>
  <si>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</si>
  <si>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</si>
  <si>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</si>
  <si>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</si>
  <si>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</si>
  <si>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</si>
  <si>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</si>
  <si>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</si>
  <si>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</si>
  <si>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</si>
  <si>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</si>
  <si>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</si>
  <si>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</si>
  <si>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</si>
  <si>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</si>
  <si>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</si>
  <si>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</si>
  <si>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</si>
  <si>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</si>
  <si>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</si>
  <si>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</si>
  <si>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</si>
  <si>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</si>
  <si>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</si>
  <si>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</si>
  <si>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</si>
  <si>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</si>
  <si>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</si>
  <si>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</si>
  <si>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</si>
  <si>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</si>
  <si>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</si>
  <si>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</si>
  <si>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</si>
  <si>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</si>
  <si>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</si>
  <si>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</si>
  <si>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</si>
  <si>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</si>
  <si>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</si>
  <si>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</si>
  <si>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</si>
  <si>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</si>
  <si>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</si>
  <si>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</si>
  <si>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</si>
  <si>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</si>
  <si>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</si>
  <si>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</si>
  <si>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</si>
  <si>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</si>
  <si>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</si>
  <si>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</si>
  <si>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</si>
  <si>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</si>
  <si>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</si>
  <si>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</si>
  <si>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</si>
  <si>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</si>
  <si>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</si>
  <si>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</si>
  <si>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</si>
  <si>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</si>
  <si>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</si>
  <si>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</si>
  <si>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</si>
  <si>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</si>
  <si>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</si>
  <si>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</si>
  <si>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</si>
  <si>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</si>
  <si>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</si>
  <si>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</si>
  <si>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</si>
  <si>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</si>
  <si>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</si>
  <si>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</si>
  <si>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</si>
  <si>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</si>
  <si>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</si>
  <si>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</si>
  <si>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</si>
  <si>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</si>
  <si>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</si>
  <si>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</si>
  <si>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</si>
  <si>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</si>
  <si>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</si>
  <si>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</si>
  <si>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</si>
  <si>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</si>
  <si>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</si>
  <si>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</si>
  <si>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</si>
  <si>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</si>
  <si>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</si>
  <si>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</si>
  <si>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</si>
  <si>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</si>
  <si>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</si>
  <si>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</si>
  <si>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</si>
  <si>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</si>
  <si>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</si>
  <si>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</si>
  <si>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</si>
  <si>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</si>
  <si>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</si>
  <si>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</si>
  <si>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</si>
  <si>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</si>
  <si>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</si>
  <si>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</si>
  <si>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</si>
  <si>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</si>
  <si>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</si>
  <si>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</si>
  <si>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</si>
  <si>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</si>
  <si>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</si>
  <si>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</si>
  <si>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</si>
  <si>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</si>
  <si>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</si>
  <si>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</si>
  <si>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</si>
  <si>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</si>
  <si>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</si>
  <si>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</si>
  <si>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</si>
  <si>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</si>
  <si>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</si>
  <si>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</si>
  <si>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</si>
  <si>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</si>
  <si>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</si>
  <si>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</si>
  <si>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</si>
  <si>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</si>
  <si>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</si>
  <si>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</si>
  <si>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</si>
  <si>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</si>
  <si>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</si>
  <si>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</si>
  <si>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</si>
  <si>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</si>
  <si>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</si>
  <si>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</si>
  <si>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</si>
  <si>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</si>
  <si>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</si>
  <si>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</si>
  <si>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</si>
  <si>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</si>
  <si>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</si>
  <si>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</si>
  <si>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</si>
  <si>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</si>
  <si>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</si>
  <si>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</si>
  <si>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</si>
  <si>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</si>
  <si>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</si>
  <si>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</si>
  <si>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</si>
  <si>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</si>
  <si>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</si>
  <si>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</si>
  <si>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</si>
  <si>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</si>
  <si>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</si>
  <si>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</si>
  <si>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</si>
  <si>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</si>
  <si>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</si>
  <si>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</si>
  <si>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</si>
  <si>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</si>
  <si>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</si>
  <si>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</si>
  <si>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</si>
  <si>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</si>
  <si>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</si>
  <si>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</si>
  <si>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</si>
  <si>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</si>
  <si>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</si>
  <si>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</si>
  <si>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</si>
  <si>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</si>
  <si>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</si>
  <si>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</si>
  <si>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</si>
  <si>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</si>
  <si>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</si>
  <si>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</si>
  <si>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</si>
  <si>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</si>
  <si>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</si>
  <si>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</si>
  <si>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</si>
  <si>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</si>
  <si>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</si>
  <si>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</si>
  <si>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</si>
  <si>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</si>
  <si>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</si>
  <si>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</si>
  <si>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</si>
  <si>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</si>
  <si>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</si>
  <si>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</si>
  <si>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</si>
  <si>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</si>
  <si>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</si>
  <si>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</si>
  <si>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</si>
  <si>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</si>
  <si>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</si>
  <si>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</si>
  <si>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</si>
  <si>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</si>
  <si>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</si>
  <si>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</si>
  <si>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</si>
  <si>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</si>
  <si>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</si>
  <si>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</si>
  <si>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</si>
  <si>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</si>
  <si>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</si>
  <si>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</si>
  <si>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</si>
  <si>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</si>
  <si>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</si>
  <si>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</si>
  <si>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</si>
  <si>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</si>
  <si>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</si>
  <si>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</si>
  <si>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</si>
  <si>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</si>
  <si>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</si>
  <si>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</si>
  <si>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</si>
  <si>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</si>
  <si>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</si>
  <si>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</si>
  <si>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</si>
  <si>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</si>
  <si>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</si>
  <si>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</si>
  <si>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</si>
  <si>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</si>
  <si>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</si>
  <si>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</si>
  <si>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</si>
  <si>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</si>
  <si>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</si>
  <si>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</si>
  <si>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</si>
  <si>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</si>
  <si>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</si>
  <si>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</si>
  <si>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</si>
  <si>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</si>
  <si>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</si>
  <si>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</si>
  <si>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</si>
  <si>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</si>
  <si>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</si>
  <si>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</si>
  <si>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</si>
  <si>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</si>
  <si>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</si>
  <si>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</si>
  <si>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</si>
  <si>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</si>
  <si>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</si>
  <si>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</si>
  <si>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</si>
  <si>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</si>
  <si>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</si>
  <si>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</si>
  <si>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</si>
  <si>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</si>
  <si>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</si>
  <si>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</si>
  <si>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</si>
  <si>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</si>
  <si>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</si>
  <si>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</si>
  <si>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</si>
  <si>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</si>
  <si>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</si>
  <si>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</si>
  <si>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</si>
  <si>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</si>
  <si>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</si>
  <si>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</si>
  <si>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</si>
  <si>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</si>
  <si>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</si>
  <si>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</si>
  <si>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</si>
  <si>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</si>
  <si>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</si>
  <si>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</si>
  <si>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</si>
  <si>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</si>
  <si>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</si>
  <si>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</si>
  <si>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</si>
  <si>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</si>
  <si>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</si>
  <si>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</si>
  <si>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</si>
  <si>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</si>
  <si>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</si>
  <si>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</si>
  <si>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</si>
  <si>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</si>
  <si>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</si>
  <si>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</si>
  <si>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</si>
  <si>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</si>
  <si>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</si>
  <si>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</si>
  <si>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</si>
  <si>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</si>
  <si>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</si>
  <si>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</si>
  <si>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</si>
  <si>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</si>
  <si>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</si>
  <si>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</si>
  <si>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</si>
  <si>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</si>
  <si>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</si>
  <si>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</si>
  <si>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</si>
  <si>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</si>
  <si>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</si>
  <si>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</si>
  <si>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</si>
  <si>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</si>
  <si>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</si>
  <si>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</si>
  <si>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</si>
  <si>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</si>
  <si>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</si>
  <si>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</si>
  <si>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</si>
  <si>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</si>
  <si>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</si>
  <si>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</si>
  <si>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</si>
  <si>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</si>
  <si>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</si>
  <si>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</si>
  <si>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</si>
  <si>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</si>
  <si>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</si>
  <si>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</si>
  <si>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</si>
  <si>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</si>
  <si>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</si>
  <si>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</si>
  <si>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</si>
  <si>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</si>
  <si>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</si>
  <si>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</si>
  <si>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</si>
  <si>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</si>
  <si>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</si>
  <si>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</si>
  <si>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</si>
  <si>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</si>
  <si>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</si>
  <si>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</si>
  <si>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</si>
  <si>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</si>
  <si>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</si>
  <si>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</si>
  <si>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</si>
  <si>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</si>
  <si>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</si>
  <si>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</si>
  <si>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</si>
  <si>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</si>
  <si>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</si>
  <si>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</si>
  <si>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</si>
  <si>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</si>
  <si>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</si>
  <si>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</si>
  <si>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</si>
  <si>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</si>
  <si>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</si>
  <si>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</si>
  <si>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</si>
  <si>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</si>
  <si>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</si>
  <si>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</si>
  <si>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</si>
  <si>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</si>
  <si>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</si>
  <si>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</si>
  <si>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</si>
  <si>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</si>
  <si>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</si>
  <si>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</si>
  <si>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</si>
  <si>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</si>
  <si>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</si>
  <si>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</si>
  <si>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</si>
  <si>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</si>
  <si>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</si>
  <si>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</si>
  <si>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</si>
  <si>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</si>
  <si>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</si>
  <si>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</si>
  <si>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</si>
  <si>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</si>
  <si>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</si>
  <si>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</si>
  <si>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</si>
  <si>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</si>
  <si>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</si>
  <si>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</si>
  <si>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</si>
  <si>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</si>
  <si>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</si>
  <si>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</si>
  <si>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</si>
  <si>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</si>
  <si>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</si>
  <si>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</si>
  <si>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</si>
  <si>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</si>
  <si>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</si>
  <si>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</si>
  <si>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</si>
  <si>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</si>
  <si>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</si>
  <si>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</si>
  <si>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</si>
  <si>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</si>
  <si>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</si>
  <si>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</si>
  <si>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</si>
  <si>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</si>
  <si>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</si>
  <si>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</si>
  <si>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</si>
  <si>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</si>
  <si>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</si>
  <si>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</si>
  <si>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</si>
  <si>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</si>
  <si>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</si>
  <si>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</si>
  <si>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</si>
  <si>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</si>
  <si>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</si>
  <si>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</si>
  <si>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</si>
  <si>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</si>
  <si>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</si>
  <si>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</si>
  <si>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</si>
  <si>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</si>
  <si>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</si>
  <si>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</si>
  <si>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</si>
  <si>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</si>
  <si>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</si>
  <si>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</si>
  <si>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</si>
  <si>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</si>
  <si>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</si>
  <si>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</si>
  <si>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</si>
  <si>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</si>
  <si>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</si>
  <si>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</si>
  <si>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</si>
  <si>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</si>
  <si>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</si>
  <si>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</si>
  <si>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</si>
  <si>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</si>
  <si>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</si>
  <si>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</si>
  <si>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</si>
  <si>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</si>
  <si>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</si>
  <si>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</si>
  <si>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</si>
  <si>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</si>
  <si>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</si>
  <si>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</si>
  <si>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</si>
  <si>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</si>
  <si>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</si>
  <si>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</si>
  <si>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</si>
  <si>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</si>
  <si>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</si>
  <si>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</si>
  <si>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</si>
  <si>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</si>
  <si>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</si>
  <si>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</si>
  <si>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</si>
  <si>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</si>
  <si>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</si>
  <si>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</si>
  <si>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</si>
  <si>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</si>
  <si>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</si>
  <si>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</si>
  <si>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</si>
  <si>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</si>
  <si>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</si>
  <si>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</si>
  <si>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</si>
  <si>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</si>
  <si>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</si>
  <si>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</si>
  <si>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</si>
  <si>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</si>
  <si>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</si>
  <si>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</si>
  <si>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</si>
  <si>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</si>
  <si>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</si>
  <si>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</si>
  <si>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</si>
  <si>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</si>
  <si>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</si>
  <si>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</si>
  <si>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</si>
  <si>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</si>
  <si>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</si>
  <si>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</si>
  <si>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</si>
  <si>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</si>
  <si>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</si>
  <si>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</si>
  <si>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</si>
  <si>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</si>
  <si>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</si>
  <si>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</si>
  <si>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</si>
  <si>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</si>
  <si>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</si>
  <si>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</si>
  <si>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</si>
  <si>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</si>
  <si>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</si>
  <si>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</si>
  <si>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</si>
  <si>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</si>
  <si>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</si>
  <si>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</si>
  <si>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</si>
  <si>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</si>
  <si>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</si>
  <si>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</si>
  <si>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</si>
  <si>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</si>
  <si>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</si>
  <si>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</si>
  <si>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</si>
  <si>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</si>
  <si>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</si>
  <si>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</si>
  <si>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</si>
  <si>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</si>
  <si>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</si>
  <si>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</si>
  <si>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</si>
  <si>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</si>
  <si>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</si>
  <si>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</si>
  <si>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</si>
  <si>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</si>
  <si>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</si>
  <si>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</si>
  <si>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</si>
  <si>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</si>
  <si>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</si>
  <si>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</si>
  <si>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</si>
  <si>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</si>
  <si>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</si>
  <si>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</si>
  <si>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</si>
  <si>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</si>
  <si>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</si>
  <si>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</si>
  <si>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</si>
  <si>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</si>
  <si>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</si>
  <si>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</si>
  <si>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</si>
  <si>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</si>
  <si>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</si>
  <si>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</si>
  <si>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</si>
  <si>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</si>
  <si>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</si>
  <si>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</si>
  <si>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</si>
  <si>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</si>
  <si>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</si>
  <si>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</si>
  <si>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</si>
  <si>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</si>
  <si>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</si>
  <si>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</si>
  <si>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</si>
  <si>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</si>
  <si>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</si>
  <si>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</si>
  <si>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</si>
  <si>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</si>
  <si>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</si>
  <si>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</si>
  <si>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</si>
  <si>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</si>
  <si>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</si>
  <si>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</si>
  <si>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</si>
  <si>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</si>
  <si>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</si>
  <si>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</si>
  <si>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</si>
  <si>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</si>
  <si>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</si>
  <si>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</si>
  <si>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</si>
  <si>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</si>
  <si>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</si>
  <si>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</si>
  <si>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</si>
  <si>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</si>
  <si>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</si>
  <si>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</si>
  <si>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</si>
  <si>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</si>
  <si>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</si>
  <si>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</si>
  <si>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</si>
  <si>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</si>
  <si>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</si>
  <si>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</si>
  <si>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</si>
  <si>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</si>
  <si>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</si>
  <si>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</si>
  <si>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</si>
  <si>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</si>
  <si>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</si>
  <si>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</si>
  <si>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</si>
  <si>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</si>
  <si>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</si>
  <si>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</si>
  <si>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</si>
  <si>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</si>
  <si>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</si>
  <si>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</si>
  <si>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</si>
  <si>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</si>
  <si>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</si>
  <si>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</si>
  <si>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</si>
  <si>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</si>
  <si>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</si>
  <si>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</si>
  <si>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</si>
  <si>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</si>
  <si>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</si>
  <si>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</si>
  <si>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</si>
  <si>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</si>
  <si>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</si>
  <si>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</si>
  <si>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</si>
  <si>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</si>
  <si>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</si>
  <si>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</si>
  <si>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</si>
  <si>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</si>
  <si>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</si>
  <si>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</si>
  <si>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</si>
  <si>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</si>
  <si>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</si>
  <si>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</si>
  <si>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</si>
  <si>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</si>
  <si>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</si>
  <si>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</si>
  <si>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</si>
  <si>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</si>
  <si>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</si>
  <si>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</si>
  <si>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</si>
  <si>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</si>
  <si>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</si>
  <si>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</si>
  <si>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</si>
  <si>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</si>
  <si>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</si>
  <si>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</si>
  <si>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</si>
  <si>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</si>
  <si>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</si>
  <si>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</si>
  <si>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</si>
  <si>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</si>
  <si>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</si>
  <si>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</si>
  <si>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</si>
  <si>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</si>
  <si>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</si>
  <si>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</si>
  <si>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</si>
  <si>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</si>
  <si>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</si>
  <si>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</si>
  <si>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</si>
  <si>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</si>
  <si>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</si>
  <si>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</si>
  <si>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</si>
  <si>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</si>
  <si>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</si>
  <si>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</si>
  <si>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</si>
  <si>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</si>
  <si>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</si>
  <si>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</si>
  <si>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</si>
  <si>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</si>
  <si>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</si>
  <si>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</si>
  <si>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</si>
  <si>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</si>
  <si>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</si>
  <si>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</si>
  <si>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</si>
  <si>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</si>
  <si>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</si>
  <si>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</si>
  <si>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</si>
  <si>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</si>
  <si>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</si>
  <si>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</si>
  <si>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</si>
  <si>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</si>
  <si>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</si>
  <si>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</si>
  <si>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</si>
  <si>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</si>
  <si>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</si>
  <si>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</si>
  <si>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</si>
  <si>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</si>
  <si>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</si>
  <si>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</si>
  <si>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</si>
  <si>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</si>
  <si>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</si>
  <si>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</si>
  <si>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</si>
  <si>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</si>
  <si>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</si>
  <si>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</si>
  <si>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</si>
  <si>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</si>
  <si>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</si>
  <si>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</si>
  <si>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</si>
  <si>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</si>
  <si>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</si>
  <si>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</si>
  <si>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</si>
  <si>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</si>
  <si>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</si>
  <si>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</si>
  <si>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</si>
  <si>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</si>
  <si>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</si>
  <si>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</si>
  <si>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</si>
  <si>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</si>
  <si>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</si>
  <si>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</si>
  <si>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</si>
  <si>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</si>
  <si>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</si>
  <si>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</si>
  <si>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</si>
  <si>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</si>
  <si>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</si>
  <si>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</si>
  <si>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</si>
  <si>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</si>
  <si>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</si>
  <si>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</si>
  <si>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</si>
  <si>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</si>
  <si>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</si>
  <si>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</si>
  <si>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</si>
  <si>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</si>
  <si>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</si>
  <si>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</si>
  <si>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</si>
  <si>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</si>
  <si>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</si>
  <si>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</si>
  <si>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</si>
  <si>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</si>
  <si>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</si>
  <si>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</si>
  <si>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</si>
  <si>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</si>
  <si>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</si>
  <si>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</si>
  <si>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</si>
  <si>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</si>
  <si>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</si>
  <si>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</si>
  <si>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</si>
  <si>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</si>
  <si>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</si>
  <si>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</si>
  <si>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</si>
  <si>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</si>
  <si>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</si>
  <si>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</si>
  <si>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</si>
  <si>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</si>
  <si>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</si>
  <si>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</si>
  <si>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</si>
  <si>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</si>
  <si>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</si>
  <si>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</si>
  <si>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</si>
  <si>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</si>
  <si>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</si>
  <si>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</si>
  <si>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</si>
  <si>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</si>
  <si>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</si>
  <si>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</si>
  <si>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</si>
  <si>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</si>
  <si>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</si>
  <si>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</si>
  <si>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</si>
  <si>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</si>
  <si>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</si>
  <si>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</si>
  <si>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</si>
  <si>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</si>
  <si>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</si>
  <si>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</si>
  <si>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</si>
  <si>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</si>
  <si>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</si>
  <si>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</si>
  <si>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</si>
  <si>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</si>
  <si>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</si>
  <si>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</si>
  <si>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</si>
  <si>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</si>
  <si>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</si>
  <si>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</si>
  <si>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</si>
  <si>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</si>
  <si>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</si>
  <si>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</si>
  <si>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</si>
  <si>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</si>
  <si>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</si>
  <si>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</si>
  <si>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</si>
  <si>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</si>
  <si>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</si>
  <si>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</si>
  <si>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</si>
  <si>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</si>
  <si>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</si>
  <si>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</si>
  <si>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</si>
  <si>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</si>
  <si>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</si>
  <si>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</si>
  <si>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</si>
  <si>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</si>
  <si>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</si>
  <si>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</si>
  <si>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</si>
  <si>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</si>
  <si>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</si>
  <si>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</si>
  <si>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</si>
  <si>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</si>
  <si>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</si>
  <si>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</si>
  <si>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</si>
  <si>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</si>
  <si>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</si>
  <si>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</si>
  <si>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</si>
  <si>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</si>
  <si>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</si>
  <si>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</si>
  <si>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</si>
  <si>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</si>
  <si>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</si>
  <si>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</si>
  <si>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</si>
  <si>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</si>
  <si>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</si>
  <si>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</si>
  <si>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</si>
  <si>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</si>
  <si>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</si>
  <si>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</si>
  <si>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</si>
  <si>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</si>
  <si>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</si>
  <si>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</si>
  <si>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</si>
  <si>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</si>
  <si>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</si>
  <si>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</si>
  <si>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</si>
  <si>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</si>
  <si>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</si>
  <si>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</si>
  <si>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</si>
  <si>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</si>
  <si>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</si>
  <si>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</si>
  <si>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</si>
  <si>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</si>
  <si>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</si>
  <si>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</si>
  <si>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</si>
  <si>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</si>
  <si>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</si>
  <si>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</si>
  <si>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</si>
  <si>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</si>
  <si>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</si>
  <si>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</si>
  <si>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</si>
  <si>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</si>
  <si>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</si>
  <si>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</si>
  <si>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</si>
  <si>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</si>
  <si>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</si>
  <si>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</si>
  <si>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</si>
  <si>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</si>
  <si>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</si>
  <si>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</si>
  <si>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</si>
  <si>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</si>
  <si>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</si>
  <si>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</si>
  <si>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</si>
  <si>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</si>
  <si>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</si>
  <si>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</si>
  <si>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</si>
  <si>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</si>
  <si>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</si>
  <si>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</si>
  <si>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</si>
  <si>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</si>
  <si>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</si>
  <si>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</si>
  <si>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</si>
  <si>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</si>
  <si>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</si>
  <si>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</si>
  <si>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</si>
  <si>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</si>
  <si>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</si>
  <si>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</si>
  <si>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</si>
  <si>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</si>
  <si>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</si>
  <si>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</si>
  <si>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</si>
  <si>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</si>
  <si>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</si>
  <si>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</si>
  <si>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</si>
  <si>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</si>
  <si>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</si>
  <si>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</si>
  <si>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</si>
  <si>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</si>
  <si>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</si>
  <si>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</si>
  <si>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</si>
  <si>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</si>
  <si>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</si>
  <si>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</si>
  <si>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</si>
  <si>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</si>
  <si>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</si>
  <si>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</si>
  <si>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</si>
  <si>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</si>
  <si>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</si>
  <si>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</si>
  <si>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</si>
  <si>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</si>
  <si>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</si>
  <si>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</si>
  <si>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</si>
  <si>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</si>
  <si>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</si>
  <si>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</si>
  <si>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</si>
  <si>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</si>
  <si>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</si>
  <si>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</si>
  <si>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</si>
  <si>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</si>
  <si>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</si>
  <si>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</si>
  <si>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</si>
  <si>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</si>
  <si>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</si>
  <si>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</si>
  <si>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</si>
  <si>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</si>
  <si>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</si>
  <si>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</si>
  <si>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</si>
  <si>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</si>
  <si>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</si>
  <si>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</si>
  <si>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</si>
  <si>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</si>
  <si>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</si>
  <si>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</si>
  <si>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</si>
  <si>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</si>
  <si>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</si>
  <si>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</si>
  <si>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</si>
  <si>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</si>
  <si>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</si>
  <si>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</si>
  <si>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</si>
  <si>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</si>
  <si>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</si>
  <si>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</si>
  <si>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</si>
  <si>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</si>
  <si>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</si>
  <si>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</si>
  <si>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</si>
  <si>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</si>
  <si>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</si>
  <si>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</si>
  <si>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</si>
  <si>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</si>
  <si>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</si>
  <si>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</si>
  <si>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</si>
  <si>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</si>
  <si>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</si>
  <si>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</si>
  <si>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</si>
  <si>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</si>
  <si>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</si>
  <si>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</si>
  <si>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</si>
  <si>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</si>
  <si>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</si>
  <si>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</si>
  <si>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</si>
  <si>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</si>
  <si>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</si>
  <si>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</si>
  <si>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</si>
  <si>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</si>
  <si>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</si>
  <si>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</si>
  <si>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</si>
  <si>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</si>
  <si>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</si>
  <si>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</si>
  <si>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</si>
  <si>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</si>
  <si>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</si>
  <si>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</si>
  <si>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</si>
  <si>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</si>
  <si>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</si>
  <si>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</si>
  <si>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</si>
  <si>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</si>
  <si>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</si>
  <si>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</si>
  <si>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</si>
  <si>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</si>
  <si>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</si>
  <si>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</si>
  <si>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</si>
  <si>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</si>
  <si>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</si>
  <si>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</si>
  <si>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</si>
  <si>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</si>
  <si>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</si>
  <si>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</si>
  <si>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</si>
  <si>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</si>
  <si>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</si>
  <si>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</si>
  <si>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</si>
  <si>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</si>
  <si>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</si>
  <si>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</si>
  <si>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</si>
  <si>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</si>
  <si>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</si>
  <si>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</si>
  <si>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</si>
  <si>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</si>
  <si>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</si>
  <si>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</si>
  <si>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</si>
  <si>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</si>
  <si>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</si>
  <si>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</si>
  <si>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</si>
  <si>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</si>
  <si>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</si>
  <si>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</si>
  <si>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</si>
  <si>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</si>
  <si>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</si>
  <si>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</si>
  <si>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</si>
  <si>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</si>
  <si>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</si>
  <si>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</si>
  <si>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</si>
  <si>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</si>
  <si>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</si>
  <si>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</si>
  <si>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</si>
  <si>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</si>
  <si>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</si>
  <si>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</si>
  <si>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</si>
  <si>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</si>
  <si>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</si>
  <si>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</si>
  <si>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</si>
  <si>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</si>
  <si>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</si>
  <si>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</si>
  <si>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</si>
  <si>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</si>
  <si>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</si>
  <si>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</si>
  <si>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</si>
  <si>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</si>
  <si>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</si>
  <si>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</si>
  <si>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</si>
  <si>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</si>
  <si>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</si>
  <si>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</si>
  <si>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</si>
  <si>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</si>
  <si>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</si>
  <si>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</si>
  <si>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</si>
  <si>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</si>
  <si>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</si>
  <si>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</si>
  <si>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</si>
  <si>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</si>
  <si>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</si>
  <si>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</si>
  <si>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</si>
  <si>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</si>
  <si>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</si>
  <si>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</si>
  <si>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</si>
  <si>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</si>
  <si>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</si>
  <si>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</si>
  <si>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</si>
  <si>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</si>
  <si>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</si>
  <si>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</si>
  <si>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</si>
  <si>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</si>
  <si>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</si>
  <si>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</si>
  <si>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</si>
  <si>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</si>
  <si>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</si>
  <si>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</si>
  <si>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</si>
  <si>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</si>
  <si>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</si>
  <si>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</si>
  <si>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</si>
  <si>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</si>
  <si>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</si>
  <si>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</si>
  <si>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</si>
  <si>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</si>
  <si>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</si>
  <si>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</si>
  <si>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</si>
  <si>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</si>
  <si>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</si>
  <si>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</si>
  <si>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</si>
  <si>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</si>
  <si>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</si>
  <si>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</si>
  <si>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</si>
  <si>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</si>
  <si>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</si>
  <si>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</si>
  <si>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</si>
  <si>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</si>
  <si>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</si>
  <si>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</si>
  <si>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</si>
  <si>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</si>
  <si>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</si>
  <si>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</si>
  <si>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</si>
  <si>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</si>
  <si>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</si>
  <si>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</si>
  <si>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</si>
  <si>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</si>
  <si>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</si>
  <si>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</si>
  <si>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</si>
  <si>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</si>
  <si>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</si>
  <si>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</si>
  <si>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</si>
  <si>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</si>
  <si>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</si>
  <si>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</si>
  <si>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</si>
  <si>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</si>
  <si>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</si>
  <si>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</si>
  <si>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</si>
  <si>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</si>
  <si>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</si>
  <si>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</si>
  <si>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</si>
  <si>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</si>
  <si>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</si>
  <si>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</si>
  <si>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</si>
  <si>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</si>
  <si>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</si>
  <si>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</si>
  <si>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</si>
  <si>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</si>
  <si>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</si>
  <si>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</si>
  <si>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</si>
  <si>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</si>
  <si>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</si>
  <si>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</si>
  <si>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</si>
  <si>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</si>
  <si>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</si>
  <si>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</si>
  <si>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</si>
  <si>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</si>
  <si>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</si>
  <si>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</si>
  <si>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</si>
  <si>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</si>
  <si>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</si>
  <si>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</si>
  <si>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</si>
  <si>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</si>
  <si>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</si>
  <si>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</si>
  <si>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</si>
  <si>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</si>
  <si>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</si>
  <si>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</si>
  <si>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</si>
  <si>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</si>
  <si>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</si>
  <si>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</si>
  <si>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</si>
  <si>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</si>
  <si>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</si>
  <si>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</si>
  <si>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</si>
  <si>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</si>
  <si>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</si>
  <si>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</si>
  <si>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</si>
  <si>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</si>
  <si>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</si>
  <si>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</si>
  <si>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</si>
  <si>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</si>
  <si>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</si>
  <si>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</si>
  <si>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</si>
  <si>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</si>
  <si>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</si>
  <si>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</si>
  <si>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</si>
  <si>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</si>
  <si>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</si>
  <si>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</si>
  <si>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</si>
  <si>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</si>
  <si>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</si>
  <si>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</si>
  <si>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</si>
  <si>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</si>
  <si>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</si>
  <si>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</si>
  <si>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</si>
  <si>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</si>
  <si>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</si>
  <si>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</si>
  <si>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</si>
  <si>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</si>
  <si>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</si>
  <si>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</si>
  <si>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</si>
  <si>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</si>
  <si>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</si>
  <si>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</si>
  <si>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</si>
  <si>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</si>
  <si>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</si>
  <si>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</si>
  <si>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</si>
  <si>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</si>
  <si>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</si>
  <si>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</si>
  <si>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</si>
  <si>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</si>
  <si>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</si>
  <si>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</si>
  <si>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</si>
  <si>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</si>
  <si>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</si>
  <si>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</si>
  <si>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</si>
  <si>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</si>
  <si>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</si>
  <si>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</si>
  <si>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</si>
  <si>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</si>
  <si>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</si>
  <si>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</si>
  <si>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</si>
  <si>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</si>
  <si>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</si>
  <si>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</si>
  <si>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</si>
  <si>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</si>
  <si>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</si>
  <si>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</si>
  <si>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</si>
  <si>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</si>
  <si>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</si>
  <si>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</si>
  <si>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</si>
  <si>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</si>
  <si>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</si>
  <si>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</si>
  <si>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</si>
  <si>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</si>
  <si>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</si>
  <si>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</si>
  <si>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</si>
  <si>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</si>
  <si>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</si>
  <si>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</si>
  <si>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</si>
  <si>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</si>
  <si>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</si>
  <si>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</si>
  <si>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</si>
  <si>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</si>
  <si>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</si>
  <si>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</si>
  <si>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</si>
  <si>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</si>
  <si>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</si>
  <si>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</si>
  <si>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</si>
  <si>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</si>
  <si>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</si>
  <si>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</si>
  <si>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</si>
  <si>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</si>
  <si>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</si>
  <si>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</si>
  <si>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</si>
  <si>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</si>
  <si>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</si>
  <si>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</si>
  <si>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</si>
  <si>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</si>
  <si>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</si>
  <si>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</si>
  <si>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</si>
  <si>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</si>
  <si>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</si>
  <si>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</si>
  <si>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</si>
  <si>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</si>
  <si>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</si>
  <si>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</si>
  <si>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</si>
  <si>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</si>
  <si>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</si>
  <si>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</si>
  <si>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</si>
  <si>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</si>
  <si>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</si>
  <si>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</si>
  <si>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</si>
  <si>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</si>
  <si>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</si>
  <si>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</si>
  <si>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</si>
  <si>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</si>
  <si>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</si>
  <si>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</si>
  <si>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</si>
  <si>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</si>
  <si>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</si>
  <si>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</si>
  <si>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</si>
  <si>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</si>
  <si>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</si>
  <si>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</si>
  <si>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</si>
  <si>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</si>
  <si>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</si>
  <si>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</si>
  <si>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</si>
  <si>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</si>
  <si>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</si>
  <si>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</si>
  <si>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</si>
  <si>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</si>
  <si>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</si>
  <si>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</si>
  <si>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</si>
  <si>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</si>
  <si>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</si>
  <si>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</si>
  <si>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</si>
  <si>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</si>
  <si>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</si>
  <si>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</si>
  <si>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</si>
  <si>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</si>
  <si>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</si>
  <si>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</si>
  <si>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</si>
  <si>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</si>
  <si>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</si>
  <si>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</si>
  <si>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</si>
  <si>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</si>
  <si>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</si>
  <si>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</si>
  <si>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</si>
  <si>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</si>
  <si>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</si>
  <si>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</si>
  <si>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</si>
  <si>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</si>
  <si>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</si>
  <si>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</si>
  <si>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</si>
  <si>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</si>
  <si>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</si>
  <si>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</si>
  <si>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</si>
  <si>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</si>
  <si>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</si>
  <si>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</si>
  <si>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</si>
  <si>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</si>
  <si>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</si>
  <si>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</si>
  <si>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</si>
  <si>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</si>
  <si>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</si>
  <si>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</si>
  <si>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</si>
  <si>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</si>
  <si>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</si>
  <si>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</si>
  <si>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</si>
  <si>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</si>
  <si>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</si>
  <si>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</si>
  <si>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</si>
  <si>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</si>
  <si>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</si>
  <si>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</si>
  <si>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</si>
  <si>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</si>
  <si>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</si>
  <si>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</si>
  <si>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</si>
  <si>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</si>
  <si>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</si>
  <si>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</si>
  <si>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</si>
  <si>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</si>
  <si>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</si>
  <si>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</si>
  <si>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</si>
  <si>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</si>
  <si>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</si>
  <si>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</si>
  <si>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</si>
  <si>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</si>
  <si>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</si>
  <si>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</si>
  <si>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</si>
  <si>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</si>
  <si>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</si>
  <si>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</si>
  <si>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</si>
  <si>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</si>
  <si>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</si>
  <si>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</si>
  <si>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</si>
  <si>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</si>
  <si>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</si>
  <si>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</si>
  <si>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</si>
  <si>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</si>
  <si>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</si>
  <si>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</si>
  <si>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</si>
  <si>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</si>
  <si>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</si>
  <si>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</si>
  <si>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</si>
  <si>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</si>
  <si>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</si>
  <si>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</si>
  <si>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</si>
  <si>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</si>
  <si>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</si>
  <si>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</si>
  <si>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</si>
  <si>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</si>
  <si>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</si>
  <si>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</si>
  <si>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</si>
  <si>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</si>
  <si>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</si>
  <si>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</si>
  <si>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</si>
  <si>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</si>
  <si>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</si>
  <si>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</si>
  <si>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</si>
  <si>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</si>
  <si>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</si>
  <si>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</si>
  <si>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</si>
  <si>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</si>
  <si>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</si>
  <si>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</si>
  <si>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</si>
  <si>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</si>
  <si>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</si>
  <si>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</si>
  <si>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</si>
  <si>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</si>
  <si>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</si>
  <si>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</si>
  <si>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</si>
  <si>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</si>
  <si>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</si>
  <si>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</si>
  <si>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</si>
  <si>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</si>
  <si>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</si>
  <si>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</si>
  <si>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</si>
  <si>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</si>
  <si>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</si>
  <si>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</si>
  <si>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</si>
  <si>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</si>
  <si>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</si>
  <si>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</si>
  <si>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</si>
  <si>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</si>
  <si>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</si>
  <si>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</si>
  <si>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</si>
  <si>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</si>
  <si>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</si>
  <si>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</si>
  <si>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</si>
  <si>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</si>
  <si>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</si>
  <si>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</si>
  <si>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</si>
  <si>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</si>
  <si>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</si>
  <si>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</si>
  <si>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</si>
  <si>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</si>
  <si>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</si>
  <si>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</si>
  <si>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</si>
  <si>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</si>
  <si>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</si>
  <si>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</si>
  <si>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</si>
  <si>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</si>
  <si>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</si>
  <si>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</si>
  <si>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</si>
  <si>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</si>
  <si>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</si>
  <si>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</si>
  <si>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</si>
  <si>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</si>
  <si>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</si>
  <si>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</si>
  <si>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</si>
  <si>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</si>
  <si>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</si>
  <si>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</si>
  <si>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</si>
  <si>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</si>
  <si>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</si>
  <si>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</si>
  <si>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</si>
  <si>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</si>
  <si>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</si>
  <si>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</si>
  <si>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</si>
  <si>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</si>
  <si>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</si>
  <si>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</si>
  <si>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</si>
  <si>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</si>
  <si>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</si>
  <si>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</si>
  <si>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</si>
  <si>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</si>
  <si>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</si>
  <si>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</si>
  <si>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</si>
  <si>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</si>
  <si>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</si>
  <si>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</si>
  <si>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</si>
  <si>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</si>
  <si>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</si>
  <si>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</si>
  <si>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</si>
  <si>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</si>
  <si>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</si>
  <si>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</si>
  <si>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</si>
  <si>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</si>
  <si>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</si>
  <si>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</si>
  <si>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</si>
  <si>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</si>
  <si>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</si>
  <si>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</si>
  <si>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</si>
  <si>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</si>
  <si>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</si>
  <si>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</si>
  <si>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</si>
  <si>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</si>
  <si>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</si>
  <si>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</si>
  <si>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</si>
  <si>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</si>
  <si>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</si>
  <si>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</si>
  <si>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</si>
  <si>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</si>
  <si>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</si>
  <si>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</si>
  <si>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</si>
  <si>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</si>
  <si>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</si>
  <si>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</si>
  <si>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</si>
  <si>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</si>
  <si>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</si>
  <si>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</si>
  <si>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</si>
  <si>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</si>
  <si>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</si>
  <si>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</si>
  <si>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</si>
  <si>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</si>
  <si>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</si>
  <si>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</si>
  <si>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</si>
  <si>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</si>
  <si>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</si>
  <si>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</si>
  <si>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</si>
  <si>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</si>
  <si>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</si>
  <si>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</si>
  <si>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</si>
  <si>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</si>
  <si>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</si>
  <si>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</si>
  <si>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</si>
  <si>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</si>
  <si>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</si>
  <si>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</si>
  <si>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</si>
  <si>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</si>
  <si>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</si>
  <si>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</si>
  <si>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</si>
  <si>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</si>
  <si>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</si>
  <si>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</si>
  <si>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</si>
  <si>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</si>
  <si>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</si>
  <si>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</si>
  <si>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</si>
  <si>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</si>
  <si>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</si>
  <si>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</si>
  <si>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</si>
  <si>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</si>
  <si>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</si>
  <si>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</si>
  <si>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</si>
  <si>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</si>
  <si>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</si>
  <si>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</si>
  <si>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</si>
  <si>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</si>
  <si>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</si>
  <si>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</si>
  <si>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</si>
  <si>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</si>
  <si>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</si>
  <si>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</si>
  <si>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</si>
  <si>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</si>
  <si>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</si>
  <si>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</si>
  <si>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</si>
  <si>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</si>
  <si>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</si>
  <si>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</si>
  <si>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</si>
  <si>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</si>
  <si>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</si>
  <si>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</si>
  <si>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</si>
  <si>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</si>
  <si>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</si>
  <si>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</si>
  <si>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</si>
  <si>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</si>
  <si>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</si>
  <si>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</si>
  <si>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</si>
  <si>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</si>
  <si>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</si>
  <si>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</si>
  <si>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</si>
  <si>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</si>
  <si>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</si>
  <si>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</si>
  <si>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</si>
  <si>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</si>
  <si>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</si>
  <si>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</si>
  <si>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</si>
  <si>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</si>
  <si>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</si>
  <si>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</si>
  <si>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</si>
  <si>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</si>
  <si>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</si>
  <si>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</si>
  <si>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</si>
  <si>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</si>
  <si>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</si>
  <si>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</si>
  <si>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</si>
  <si>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</si>
  <si>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</si>
  <si>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</si>
  <si>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</si>
  <si>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</si>
  <si>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</si>
  <si>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</si>
  <si>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</si>
  <si>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</si>
  <si>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</si>
  <si>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</si>
  <si>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</si>
  <si>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</si>
  <si>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</si>
  <si>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</si>
  <si>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</si>
  <si>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</si>
  <si>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</si>
  <si>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</si>
  <si>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</si>
  <si>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</si>
  <si>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</si>
  <si>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</si>
  <si>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</si>
  <si>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</si>
  <si>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</si>
  <si>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</si>
  <si>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</si>
  <si>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</si>
  <si>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</si>
  <si>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</si>
  <si>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</si>
  <si>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</si>
  <si>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</si>
  <si>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</si>
  <si>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</si>
  <si>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</si>
  <si>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</si>
  <si>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</si>
  <si>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</si>
  <si>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</si>
  <si>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</si>
  <si>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</si>
  <si>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</si>
  <si>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</si>
  <si>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</si>
  <si>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</si>
  <si>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</si>
  <si>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</si>
  <si>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</si>
  <si>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</si>
  <si>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</si>
  <si>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</si>
  <si>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</si>
  <si>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</si>
  <si>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</si>
  <si>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</si>
  <si>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</si>
  <si>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</si>
  <si>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</si>
  <si>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</si>
  <si>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</si>
  <si>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</si>
  <si>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</si>
  <si>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</si>
  <si>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</si>
  <si>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</si>
  <si>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</si>
  <si>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</si>
  <si>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</si>
  <si>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</si>
  <si>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</si>
  <si>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</si>
  <si>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</si>
  <si>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</si>
  <si>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</si>
  <si>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</si>
  <si>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</si>
  <si>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</si>
  <si>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</si>
  <si>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</si>
  <si>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</si>
  <si>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</si>
  <si>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</si>
  <si>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</si>
  <si>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</si>
  <si>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</si>
  <si>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</si>
  <si>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</si>
  <si>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</si>
  <si>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</si>
  <si>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</si>
  <si>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</si>
  <si>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</si>
  <si>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</si>
  <si>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</si>
  <si>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</si>
  <si>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</si>
  <si>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</si>
  <si>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</si>
  <si>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</si>
  <si>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</si>
  <si>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</si>
  <si>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</si>
  <si>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</si>
  <si>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</si>
  <si>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</si>
  <si>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</si>
  <si>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</si>
  <si>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</si>
  <si>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</si>
  <si>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</si>
  <si>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</si>
  <si>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</si>
  <si>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</si>
  <si>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</si>
  <si>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</si>
  <si>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</si>
  <si>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</si>
  <si>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</si>
  <si>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</si>
  <si>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</si>
  <si>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</si>
  <si>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</si>
  <si>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</si>
  <si>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</si>
  <si>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</si>
  <si>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</si>
  <si>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</si>
  <si>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</si>
  <si>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</si>
  <si>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</si>
  <si>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</si>
  <si>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</si>
  <si>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</si>
  <si>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</si>
  <si>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</si>
  <si>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</si>
  <si>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</si>
  <si>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</si>
  <si>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</si>
  <si>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</si>
  <si>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</si>
  <si>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</si>
  <si>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</si>
  <si>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</si>
  <si>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</si>
  <si>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</si>
  <si>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</si>
  <si>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</si>
  <si>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</si>
  <si>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</si>
  <si>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</si>
  <si>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</si>
  <si>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</si>
  <si>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</si>
  <si>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</si>
  <si>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</si>
  <si>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</si>
  <si>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</si>
  <si>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</si>
  <si>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</si>
  <si>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</si>
  <si>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</si>
  <si>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</si>
  <si>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</si>
  <si>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</si>
  <si>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</si>
  <si>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</si>
  <si>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</si>
  <si>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</si>
  <si>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</si>
  <si>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</si>
  <si>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</si>
  <si>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</si>
  <si>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</si>
  <si>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</si>
  <si>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</si>
  <si>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</si>
  <si>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</si>
  <si>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</si>
  <si>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</si>
  <si>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</si>
  <si>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</si>
  <si>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</si>
  <si>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</si>
  <si>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</si>
  <si>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</si>
  <si>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</si>
  <si>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</si>
  <si>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</si>
  <si>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</si>
  <si>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</si>
  <si>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</si>
  <si>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</si>
  <si>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</si>
  <si>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</si>
  <si>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</si>
  <si>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</si>
  <si>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</si>
  <si>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</si>
  <si>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</si>
  <si>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</si>
  <si>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</si>
  <si>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</si>
  <si>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</si>
  <si>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</si>
  <si>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</si>
  <si>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</si>
  <si>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</si>
  <si>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</si>
  <si>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</si>
  <si>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</si>
  <si>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</si>
  <si>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</si>
  <si>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</si>
  <si>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</si>
  <si>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</si>
  <si>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</si>
  <si>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</si>
  <si>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</si>
  <si>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</si>
  <si>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</si>
  <si>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</si>
  <si>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</si>
  <si>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</si>
  <si>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</si>
  <si>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</si>
  <si>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</si>
  <si>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</si>
  <si>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</si>
  <si>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</si>
  <si>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</si>
  <si>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</si>
  <si>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</si>
  <si>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</si>
  <si>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</si>
  <si>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</si>
  <si>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</si>
  <si>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</si>
  <si>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</si>
  <si>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</si>
  <si>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</si>
  <si>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</si>
  <si>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</si>
  <si>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</si>
  <si>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</si>
  <si>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</si>
  <si>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</si>
  <si>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</si>
  <si>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</si>
  <si>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</si>
  <si>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</si>
  <si>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</si>
  <si>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</si>
  <si>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</si>
  <si>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</si>
  <si>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</si>
  <si>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</si>
  <si>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</si>
  <si>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</si>
  <si>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</si>
  <si>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</si>
  <si>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</si>
  <si>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</si>
  <si>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</si>
  <si>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</si>
  <si>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</si>
  <si>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</si>
  <si>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</si>
  <si>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</si>
  <si>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</si>
  <si>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</si>
  <si>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</si>
  <si>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</si>
  <si>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</si>
  <si>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</si>
  <si>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</si>
  <si>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</si>
  <si>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</si>
  <si>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</si>
  <si>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</si>
  <si>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</si>
  <si>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</si>
  <si>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</si>
  <si>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</si>
  <si>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</si>
  <si>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</si>
  <si>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</si>
  <si>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</si>
  <si>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</si>
  <si>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</si>
  <si>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</si>
  <si>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</si>
  <si>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</si>
  <si>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</si>
  <si>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</si>
  <si>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</si>
  <si>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</si>
  <si>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</si>
  <si>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</si>
  <si>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</si>
  <si>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</si>
  <si>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</si>
  <si>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</si>
  <si>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</si>
  <si>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</si>
  <si>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</si>
  <si>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</si>
  <si>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</si>
  <si>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</si>
  <si>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</si>
  <si>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</si>
  <si>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</si>
  <si>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</si>
  <si>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</si>
  <si>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</si>
  <si>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</si>
  <si>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</si>
  <si>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</si>
  <si>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</si>
  <si>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</si>
  <si>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</si>
  <si>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</si>
  <si>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</si>
  <si>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</si>
  <si>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</si>
  <si>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</si>
  <si>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</si>
  <si>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</si>
  <si>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</si>
  <si>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</si>
  <si>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</si>
  <si>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</si>
  <si>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</si>
  <si>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</si>
  <si>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</si>
  <si>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</si>
  <si>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</si>
  <si>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</si>
  <si>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</si>
  <si>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</si>
  <si>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</si>
  <si>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</si>
  <si>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</si>
  <si>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</si>
  <si>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</si>
  <si>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</si>
  <si>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</si>
  <si>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</si>
  <si>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</si>
  <si>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</si>
  <si>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</si>
  <si>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</si>
  <si>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</si>
  <si>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</si>
  <si>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</si>
  <si>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</si>
  <si>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</si>
  <si>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</si>
  <si>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</si>
  <si>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</si>
  <si>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</si>
  <si>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</si>
  <si>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</si>
  <si>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</si>
  <si>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</si>
  <si>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</si>
  <si>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</si>
  <si>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</si>
  <si>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</si>
  <si>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</si>
  <si>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</si>
  <si>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</si>
  <si>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</si>
  <si>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</si>
  <si>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</si>
  <si>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</si>
  <si>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</si>
  <si>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</si>
  <si>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</si>
  <si>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</si>
  <si>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</si>
  <si>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</si>
  <si>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</si>
  <si>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</si>
  <si>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</si>
  <si>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</si>
  <si>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</si>
  <si>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</si>
  <si>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</si>
  <si>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</si>
  <si>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</si>
  <si>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</si>
  <si>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</si>
  <si>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</si>
  <si>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</si>
  <si>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</si>
  <si>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</si>
  <si>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</si>
  <si>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</si>
  <si>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</si>
  <si>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</si>
  <si>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</si>
  <si>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</si>
  <si>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</si>
  <si>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</si>
  <si>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</si>
  <si>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</si>
  <si>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</si>
  <si>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</si>
  <si>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</si>
  <si>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</si>
  <si>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</si>
  <si>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</si>
  <si>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</si>
  <si>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</si>
  <si>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</si>
  <si>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</si>
  <si>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</si>
  <si>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</si>
  <si>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</si>
  <si>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</si>
  <si>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</si>
  <si>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</si>
  <si>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</si>
  <si>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</si>
  <si>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</si>
  <si>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</si>
  <si>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</si>
  <si>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</si>
  <si>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</si>
  <si>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</si>
  <si>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</si>
  <si>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</si>
  <si>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</si>
  <si>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</si>
  <si>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</si>
  <si>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</si>
  <si>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</si>
  <si>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</si>
  <si>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</si>
  <si>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</si>
  <si>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</si>
  <si>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</si>
  <si>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</si>
  <si>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</si>
  <si>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</si>
  <si>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</si>
  <si>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</si>
  <si>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</si>
  <si>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</si>
  <si>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</si>
  <si>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</si>
  <si>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</si>
  <si>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</si>
  <si>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</si>
  <si>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</si>
  <si>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</si>
  <si>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</si>
  <si>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</si>
  <si>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</si>
  <si>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</si>
  <si>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</si>
  <si>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</si>
  <si>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</si>
  <si>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</si>
  <si>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</si>
  <si>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</si>
  <si>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</si>
  <si>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</si>
  <si>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</si>
  <si>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</si>
  <si>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</si>
  <si>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</si>
  <si>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</si>
  <si>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</si>
  <si>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</si>
  <si>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</si>
  <si>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</si>
  <si>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</si>
  <si>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</si>
  <si>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</si>
  <si>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</si>
  <si>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</si>
  <si>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</si>
  <si>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</si>
  <si>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</si>
  <si>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</si>
  <si>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</si>
  <si>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</si>
  <si>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</si>
  <si>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</si>
  <si>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</si>
  <si>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</si>
  <si>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</si>
  <si>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</si>
  <si>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</si>
  <si>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</si>
  <si>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</si>
  <si>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</si>
  <si>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</si>
  <si>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</si>
  <si>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</si>
  <si>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</si>
  <si>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</si>
  <si>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</si>
  <si>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</si>
  <si>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</si>
  <si>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</si>
  <si>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</si>
  <si>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</si>
  <si>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</si>
  <si>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</si>
  <si>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</si>
  <si>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</si>
  <si>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</si>
  <si>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</si>
  <si>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</si>
  <si>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</si>
  <si>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</si>
  <si>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</si>
  <si>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</si>
  <si>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</si>
  <si>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</si>
  <si>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</si>
  <si>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</si>
  <si>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</si>
  <si>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</si>
  <si>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</si>
  <si>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</si>
  <si>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</si>
  <si>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</si>
  <si>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</si>
  <si>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</si>
  <si>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</si>
  <si>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</si>
  <si>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</si>
  <si>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</si>
  <si>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</si>
  <si>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</si>
  <si>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</si>
  <si>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</si>
  <si>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</si>
  <si>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</si>
  <si>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</si>
  <si>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</si>
  <si>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</si>
  <si>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</si>
  <si>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</si>
  <si>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</si>
  <si>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</si>
  <si>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</si>
  <si>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</si>
  <si>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</si>
  <si>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</si>
  <si>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</si>
  <si>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</si>
  <si>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</si>
  <si>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</si>
  <si>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</si>
  <si>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</si>
  <si>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</si>
  <si>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</si>
  <si>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</si>
  <si>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</si>
  <si>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</si>
  <si>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</si>
  <si>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</si>
  <si>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</si>
  <si>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</si>
  <si>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</si>
  <si>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</si>
  <si>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</si>
  <si>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</si>
  <si>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</si>
  <si>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</si>
  <si>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</si>
  <si>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</si>
  <si>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</si>
  <si>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</si>
  <si>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</si>
  <si>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</si>
  <si>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</si>
  <si>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</si>
  <si>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</si>
  <si>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</si>
  <si>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</si>
  <si>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</si>
  <si>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</si>
  <si>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</si>
  <si>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</si>
  <si>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</si>
  <si>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</si>
  <si>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</si>
  <si>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</si>
  <si>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</si>
  <si>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</si>
  <si>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</si>
  <si>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</si>
  <si>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</si>
  <si>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</si>
  <si>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</si>
  <si>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</si>
  <si>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</si>
  <si>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</si>
  <si>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</si>
  <si>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</si>
  <si>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</si>
  <si>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</si>
  <si>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</si>
  <si>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</si>
  <si>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</si>
  <si>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</si>
  <si>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</si>
  <si>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</si>
  <si>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</si>
  <si>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</si>
  <si>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</si>
  <si>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</si>
  <si>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</si>
  <si>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</si>
  <si>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</si>
  <si>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</si>
  <si>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</si>
  <si>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</si>
  <si>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</si>
  <si>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</si>
  <si>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</si>
  <si>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</si>
  <si>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</si>
  <si>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</si>
  <si>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</si>
  <si>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</si>
  <si>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</si>
  <si>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</si>
  <si>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</si>
  <si>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</si>
  <si>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</si>
  <si>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</si>
  <si>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</si>
  <si>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</si>
  <si>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</si>
  <si>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</si>
  <si>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</si>
  <si>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</si>
  <si>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</si>
  <si>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</si>
  <si>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</si>
  <si>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</si>
  <si>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</si>
  <si>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</si>
  <si>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</si>
  <si>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</si>
  <si>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</si>
  <si>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</si>
  <si>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</si>
  <si>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</si>
  <si>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</si>
  <si>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</si>
  <si>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</si>
  <si>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</si>
  <si>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</si>
  <si>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</si>
  <si>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</si>
  <si>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</si>
  <si>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</si>
  <si>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</si>
  <si>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</si>
  <si>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</si>
  <si>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</si>
  <si>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</si>
  <si>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</si>
  <si>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</si>
  <si>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</si>
  <si>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</si>
  <si>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</si>
  <si>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</si>
  <si>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</si>
  <si>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</si>
  <si>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</si>
  <si>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</si>
  <si>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</si>
  <si>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</si>
  <si>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</si>
  <si>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</si>
  <si>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</si>
  <si>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</si>
  <si>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</si>
  <si>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</si>
  <si>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</si>
  <si>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</si>
  <si>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</si>
  <si>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</si>
  <si>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</si>
  <si>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</si>
  <si>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</si>
  <si>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</si>
  <si>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</si>
  <si>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</si>
  <si>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</si>
  <si>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</si>
  <si>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</si>
  <si>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</si>
  <si>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</si>
  <si>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</si>
  <si>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</si>
  <si>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</si>
  <si>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</si>
  <si>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</si>
  <si>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</si>
  <si>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</si>
  <si>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</si>
  <si>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</si>
  <si>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</si>
  <si>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</si>
  <si>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</si>
  <si>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</si>
  <si>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</si>
  <si>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</si>
  <si>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</si>
  <si>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</si>
  <si>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</si>
  <si>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</si>
  <si>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</si>
  <si>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</si>
  <si>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</si>
  <si>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</si>
  <si>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</si>
  <si>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</si>
  <si>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</si>
  <si>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</si>
  <si>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</si>
  <si>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</si>
  <si>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</si>
  <si>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</si>
  <si>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</si>
  <si>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</si>
  <si>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</si>
  <si>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</si>
  <si>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</si>
  <si>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</si>
  <si>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</si>
  <si>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</si>
  <si>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</si>
  <si>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</si>
  <si>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</si>
  <si>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</si>
  <si>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</si>
  <si>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</si>
  <si>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</si>
  <si>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</si>
  <si>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</si>
  <si>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</si>
  <si>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</si>
  <si>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</si>
  <si>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</si>
  <si>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</si>
  <si>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</si>
  <si>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</si>
  <si>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</si>
  <si>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</si>
  <si>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</si>
  <si>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</si>
  <si>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</si>
  <si>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</si>
  <si>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</si>
  <si>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</si>
  <si>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</si>
  <si>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</si>
  <si>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</si>
  <si>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</si>
  <si>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</si>
  <si>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</si>
  <si>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</si>
  <si>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</si>
  <si>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</si>
  <si>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</si>
  <si>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</si>
  <si>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</si>
  <si>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</si>
  <si>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</si>
  <si>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</si>
  <si>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</si>
  <si>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</si>
  <si>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</si>
  <si>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</si>
  <si>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</si>
  <si>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</si>
  <si>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</si>
  <si>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</si>
  <si>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</si>
  <si>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</si>
  <si>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</si>
  <si>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</si>
  <si>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</si>
  <si>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</si>
  <si>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</si>
  <si>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</si>
  <si>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</si>
  <si>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</si>
  <si>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</si>
  <si>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</si>
  <si>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</si>
  <si>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</si>
  <si>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</si>
  <si>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</si>
  <si>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</si>
  <si>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</si>
  <si>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</si>
  <si>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</si>
  <si>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</si>
  <si>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</si>
  <si>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</si>
  <si>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</si>
  <si>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</si>
  <si>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</si>
  <si>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</si>
  <si>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</si>
  <si>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</si>
  <si>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</si>
  <si>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</si>
  <si>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</si>
  <si>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</si>
  <si>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</si>
  <si>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</si>
  <si>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</si>
  <si>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</si>
  <si>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</si>
  <si>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</si>
  <si>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</si>
  <si>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</si>
  <si>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</si>
  <si>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</si>
  <si>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</si>
  <si>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</si>
  <si>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</si>
  <si>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</si>
  <si>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</si>
  <si>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</si>
  <si>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</si>
  <si>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</si>
  <si>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</si>
  <si>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</si>
  <si>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</si>
  <si>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</si>
  <si>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</si>
  <si>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</si>
  <si>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</si>
  <si>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</si>
  <si>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</si>
  <si>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</si>
  <si>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</si>
  <si>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</si>
  <si>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</si>
  <si>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</si>
  <si>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</si>
  <si>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</si>
  <si>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</si>
  <si>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</si>
  <si>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</si>
  <si>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</si>
  <si>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</si>
  <si>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</si>
  <si>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</si>
  <si>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</si>
  <si>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</si>
  <si>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</si>
  <si>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</si>
  <si>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</si>
  <si>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</si>
  <si>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</si>
  <si>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</si>
  <si>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</si>
  <si>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</si>
  <si>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</si>
  <si>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</si>
  <si>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</si>
  <si>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</si>
  <si>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</si>
  <si>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</si>
  <si>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</si>
  <si>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</si>
  <si>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</si>
  <si>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</si>
  <si>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</si>
  <si>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</si>
  <si>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</si>
  <si>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</si>
  <si>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</si>
  <si>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</si>
  <si>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</si>
  <si>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</si>
  <si>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</si>
  <si>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</si>
  <si>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</si>
  <si>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</si>
  <si>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</si>
  <si>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</si>
  <si>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</si>
  <si>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</si>
  <si>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</si>
  <si>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</si>
  <si>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</si>
  <si>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</si>
  <si>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</si>
  <si>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</si>
  <si>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</si>
  <si>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</si>
  <si>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</si>
  <si>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</si>
  <si>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</si>
  <si>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</si>
  <si>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</si>
  <si>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</si>
  <si>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</si>
  <si>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</si>
  <si>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</si>
  <si>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</si>
  <si>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</si>
  <si>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</si>
  <si>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</si>
  <si>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</si>
  <si>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</si>
  <si>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</si>
  <si>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</si>
  <si>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</si>
  <si>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</si>
  <si>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</si>
  <si>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</si>
  <si>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</si>
  <si>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</si>
  <si>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</si>
  <si>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</si>
  <si>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</si>
  <si>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</si>
  <si>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</si>
  <si>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</si>
  <si>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</si>
  <si>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</si>
  <si>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</si>
  <si>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</si>
  <si>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</si>
  <si>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</si>
  <si>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</si>
  <si>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</si>
  <si>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</si>
  <si>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</si>
  <si>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</si>
  <si>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</si>
  <si>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</si>
  <si>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</si>
  <si>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</si>
  <si>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</si>
  <si>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</si>
  <si>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</si>
  <si>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</si>
  <si>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</si>
  <si>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</si>
  <si>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</si>
  <si>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</si>
  <si>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</si>
  <si>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</si>
  <si>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</si>
  <si>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</si>
  <si>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</si>
  <si>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</si>
  <si>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</si>
  <si>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</si>
  <si>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</si>
  <si>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</si>
  <si>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</si>
  <si>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</si>
  <si>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</si>
  <si>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</si>
  <si>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</si>
  <si>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</si>
  <si>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</si>
  <si>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</si>
  <si>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</si>
  <si>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</si>
  <si>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</si>
  <si>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</si>
  <si>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</si>
  <si>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</si>
  <si>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</si>
  <si>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</si>
  <si>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</si>
  <si>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</si>
  <si>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</si>
  <si>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</si>
  <si>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</si>
  <si>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</si>
  <si>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</si>
  <si>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</si>
  <si>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</si>
  <si>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</si>
  <si>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</si>
  <si>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</si>
  <si>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</si>
  <si>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</si>
  <si>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</si>
  <si>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</si>
  <si>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</si>
  <si>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</si>
  <si>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</si>
  <si>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</si>
  <si>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</si>
  <si>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</si>
  <si>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</si>
  <si>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</si>
  <si>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</si>
  <si>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</si>
  <si>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</si>
  <si>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</si>
  <si>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</si>
  <si>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</si>
  <si>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</si>
  <si>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</si>
  <si>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</si>
  <si>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</si>
  <si>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</si>
  <si>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</si>
  <si>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</si>
  <si>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</si>
  <si>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</si>
  <si>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</si>
  <si>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</si>
  <si>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</si>
  <si>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</si>
  <si>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</si>
  <si>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</si>
  <si>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</si>
  <si>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</si>
  <si>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</si>
  <si>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</si>
  <si>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</si>
  <si>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</si>
  <si>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</si>
  <si>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</si>
  <si>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</si>
  <si>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</si>
  <si>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</si>
  <si>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</si>
  <si>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</si>
  <si>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</si>
  <si>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</si>
  <si>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</si>
  <si>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</si>
  <si>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</si>
  <si>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</si>
  <si>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</si>
  <si>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</si>
  <si>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</si>
  <si>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</si>
  <si>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</si>
  <si>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</si>
  <si>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</si>
  <si>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</si>
  <si>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</si>
  <si>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</si>
  <si>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</si>
  <si>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</si>
  <si>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</si>
  <si>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</si>
  <si>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</si>
  <si>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</si>
  <si>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</si>
  <si>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</si>
  <si>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</si>
  <si>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</si>
  <si>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</si>
  <si>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</si>
  <si>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</si>
  <si>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</si>
  <si>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</si>
  <si>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</si>
  <si>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</si>
  <si>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</si>
  <si>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</si>
  <si>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</si>
  <si>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</si>
  <si>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</si>
  <si>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</si>
  <si>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</si>
  <si>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</si>
  <si>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</si>
  <si>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</si>
  <si>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</si>
  <si>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</si>
  <si>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</si>
  <si>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</si>
  <si>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</si>
  <si>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</si>
  <si>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</si>
  <si>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</si>
  <si>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</si>
  <si>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</si>
  <si>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</si>
  <si>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</si>
  <si>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</si>
  <si>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</si>
  <si>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</si>
  <si>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</si>
  <si>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</si>
  <si>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</si>
  <si>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</si>
  <si>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</si>
  <si>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</si>
  <si>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</si>
  <si>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</si>
  <si>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</si>
  <si>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</si>
  <si>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</si>
  <si>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</si>
  <si>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</si>
  <si>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</si>
  <si>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</si>
  <si>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</si>
  <si>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</si>
  <si>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</si>
  <si>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</si>
  <si>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</si>
  <si>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</si>
  <si>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</si>
  <si>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</si>
  <si>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</si>
  <si>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</si>
  <si>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</si>
  <si>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</si>
  <si>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</si>
  <si>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</si>
  <si>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</si>
  <si>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</si>
  <si>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</si>
  <si>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</si>
  <si>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</si>
  <si>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</si>
  <si>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</si>
  <si>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</si>
  <si>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</si>
  <si>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</si>
  <si>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</si>
  <si>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</si>
  <si>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</si>
  <si>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</si>
  <si>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</si>
  <si>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</si>
  <si>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</si>
  <si>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</si>
  <si>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</si>
  <si>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</si>
  <si>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</si>
  <si>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</si>
  <si>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</si>
  <si>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</si>
  <si>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</si>
  <si>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</si>
  <si>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</si>
  <si>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</si>
  <si>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</si>
  <si>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</si>
  <si>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</si>
  <si>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</si>
  <si>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</si>
  <si>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</si>
  <si>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</si>
  <si>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</si>
  <si>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</si>
  <si>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</si>
  <si>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</si>
  <si>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</si>
  <si>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</si>
  <si>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</si>
  <si>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</si>
  <si>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</si>
  <si>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</si>
  <si>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</si>
  <si>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</si>
  <si>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</si>
  <si>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</si>
  <si>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</si>
  <si>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</si>
  <si>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</si>
  <si>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</si>
  <si>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</si>
  <si>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</si>
  <si>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</si>
  <si>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</si>
  <si>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</si>
  <si>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</si>
  <si>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</si>
  <si>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</si>
  <si>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</si>
  <si>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</si>
  <si>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</si>
  <si>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</si>
  <si>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</si>
  <si>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</si>
  <si>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</si>
  <si>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</si>
  <si>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</si>
  <si>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</si>
  <si>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</si>
  <si>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</si>
  <si>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</si>
  <si>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</si>
  <si>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</si>
  <si>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</si>
  <si>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</si>
  <si>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</si>
  <si>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</si>
  <si>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</si>
  <si>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</si>
  <si>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</si>
  <si>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</si>
  <si>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</si>
  <si>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</si>
  <si>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</si>
  <si>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</si>
  <si>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</si>
  <si>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</si>
  <si>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</si>
  <si>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</si>
  <si>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</si>
  <si>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</si>
  <si>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</si>
  <si>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</si>
  <si>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</si>
  <si>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</si>
  <si>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</si>
  <si>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</si>
  <si>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</si>
  <si>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</si>
  <si>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</si>
  <si>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</si>
  <si>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</si>
  <si>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</si>
  <si>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</si>
  <si>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</si>
  <si>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</si>
  <si>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</si>
  <si>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</si>
  <si>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</si>
  <si>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</si>
  <si>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</si>
  <si>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</si>
  <si>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</si>
  <si>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</si>
  <si>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</si>
  <si>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</si>
  <si>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</si>
  <si>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</si>
  <si>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</si>
  <si>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</si>
  <si>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</si>
  <si>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</si>
  <si>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</si>
  <si>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</si>
  <si>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</si>
  <si>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</si>
  <si>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</si>
  <si>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</si>
  <si>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</si>
  <si>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</si>
  <si>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</si>
  <si>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</si>
  <si>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</si>
  <si>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</si>
  <si>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</si>
  <si>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</si>
  <si>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</si>
  <si>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</si>
  <si>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</si>
  <si>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</si>
  <si>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</si>
  <si>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</si>
  <si>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</si>
  <si>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</si>
  <si>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</si>
  <si>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</si>
  <si>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</si>
  <si>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</si>
  <si>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</si>
  <si>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</si>
  <si>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</si>
  <si>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</si>
  <si>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</si>
  <si>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</si>
  <si>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</si>
  <si>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</si>
  <si>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</si>
  <si>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</si>
  <si>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</si>
  <si>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</si>
  <si>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</si>
  <si>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</si>
  <si>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</si>
  <si>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</si>
  <si>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</si>
  <si>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</si>
  <si>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</si>
  <si>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</si>
  <si>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</si>
  <si>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</si>
  <si>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</si>
  <si>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</si>
  <si>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</si>
  <si>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</si>
  <si>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</si>
  <si>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</si>
  <si>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</si>
  <si>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</si>
  <si>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</si>
  <si>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</si>
  <si>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</si>
  <si>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</si>
  <si>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</si>
  <si>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</si>
  <si>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</si>
  <si>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</si>
  <si>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</si>
  <si>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</si>
  <si>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</si>
  <si>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</si>
  <si>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</si>
  <si>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</si>
  <si>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</si>
  <si>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</si>
  <si>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</si>
  <si>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</si>
  <si>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</si>
  <si>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</si>
  <si>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</si>
  <si>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</si>
  <si>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</si>
  <si>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</si>
  <si>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</si>
  <si>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</si>
  <si>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</si>
  <si>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</si>
  <si>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</si>
  <si>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</si>
  <si>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</si>
  <si>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</si>
  <si>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</si>
  <si>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</si>
  <si>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</si>
  <si>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</si>
  <si>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</si>
  <si>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</si>
  <si>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</si>
  <si>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</si>
  <si>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</si>
  <si>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</si>
  <si>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</si>
  <si>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</si>
  <si>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</si>
  <si>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</si>
  <si>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</si>
  <si>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</si>
  <si>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</si>
  <si>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</si>
  <si>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</si>
  <si>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</si>
  <si>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</si>
  <si>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</si>
  <si>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</si>
  <si>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</si>
  <si>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</si>
  <si>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</si>
  <si>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</si>
  <si>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</si>
  <si>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</si>
  <si>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</si>
  <si>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</si>
  <si>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</si>
  <si>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</si>
  <si>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</si>
  <si>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</si>
  <si>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</si>
  <si>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</si>
  <si>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</si>
  <si>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</si>
  <si>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</si>
  <si>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</si>
  <si>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</si>
  <si>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</si>
  <si>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</si>
  <si>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</si>
  <si>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</si>
  <si>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</si>
  <si>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</si>
  <si>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</si>
  <si>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</si>
  <si>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</si>
  <si>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</si>
  <si>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</si>
  <si>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</si>
  <si>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</si>
  <si>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</si>
  <si>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</si>
  <si>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</si>
  <si>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</si>
  <si>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</si>
  <si>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</si>
  <si>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</si>
  <si>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</si>
  <si>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</si>
  <si>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</si>
  <si>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</si>
  <si>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</si>
  <si>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</si>
  <si>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</si>
  <si>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</si>
  <si>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</si>
  <si>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</si>
  <si>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</si>
  <si>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</si>
  <si>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</si>
  <si>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</si>
  <si>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</si>
  <si>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</si>
  <si>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</si>
  <si>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</si>
  <si>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</si>
  <si>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</si>
  <si>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</si>
  <si>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</si>
  <si>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</si>
  <si>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</si>
  <si>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</si>
  <si>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</si>
  <si>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</si>
  <si>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</si>
  <si>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</si>
  <si>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</si>
  <si>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</si>
  <si>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</si>
  <si>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</si>
  <si>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</si>
  <si>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</si>
  <si>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</si>
  <si>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</si>
  <si>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</si>
  <si>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</si>
  <si>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</si>
  <si>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</si>
  <si>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</si>
  <si>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</si>
  <si>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</si>
  <si>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</si>
  <si>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</si>
  <si>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</si>
  <si>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</si>
  <si>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</si>
  <si>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</si>
  <si>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</si>
  <si>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</si>
  <si>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</si>
  <si>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</si>
  <si>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</si>
  <si>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</si>
  <si>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</si>
  <si>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</si>
  <si>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</si>
  <si>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</si>
  <si>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</si>
  <si>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</si>
  <si>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</si>
  <si>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</si>
  <si>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</si>
  <si>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</si>
  <si>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</si>
  <si>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</si>
  <si>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</si>
  <si>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</si>
  <si>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</si>
  <si>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</si>
  <si>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</si>
  <si>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</si>
  <si>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</si>
  <si>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</si>
  <si>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</si>
  <si>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</si>
  <si>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</si>
  <si>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</si>
  <si>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</si>
  <si>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</si>
  <si>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</si>
  <si>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</si>
  <si>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</si>
  <si>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</si>
  <si>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</si>
  <si>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</si>
  <si>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</si>
  <si>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</si>
  <si>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</si>
  <si>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</si>
  <si>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</si>
  <si>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</si>
  <si>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</si>
  <si>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</si>
  <si>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</si>
  <si>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</si>
  <si>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</si>
  <si>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</si>
  <si>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</si>
  <si>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</si>
  <si>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</si>
  <si>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</si>
  <si>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</si>
  <si>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</si>
  <si>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</si>
  <si>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</si>
  <si>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</si>
  <si>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</si>
  <si>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</si>
  <si>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</si>
  <si>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</si>
  <si>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</si>
  <si>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</si>
  <si>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</si>
  <si>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</si>
  <si>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</si>
  <si>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</si>
  <si>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</si>
  <si>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</si>
  <si>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</si>
  <si>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</si>
  <si>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</si>
  <si>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</si>
  <si>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</si>
  <si>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</si>
  <si>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</si>
  <si>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</si>
  <si>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</si>
  <si>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</si>
  <si>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</si>
  <si>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</si>
  <si>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</si>
  <si>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</si>
  <si>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</si>
  <si>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</si>
  <si>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</si>
  <si>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</si>
  <si>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</si>
  <si>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</si>
  <si>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</si>
  <si>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</si>
  <si>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</si>
  <si>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</si>
  <si>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</si>
  <si>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</si>
  <si>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</si>
  <si>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</si>
  <si>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</si>
  <si>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</si>
  <si>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</si>
  <si>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</si>
  <si>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</si>
  <si>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</si>
  <si>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</si>
  <si>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</si>
  <si>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</si>
  <si>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</si>
  <si>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</si>
  <si>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</si>
  <si>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</si>
  <si>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</si>
  <si>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</si>
  <si>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</si>
  <si>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</si>
  <si>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</si>
  <si>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</si>
  <si>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</si>
  <si>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</si>
  <si>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</si>
  <si>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</si>
  <si>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</si>
  <si>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</si>
  <si>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</si>
  <si>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</si>
  <si>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</si>
  <si>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</si>
  <si>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</si>
  <si>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</si>
  <si>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</si>
  <si>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</si>
  <si>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</si>
  <si>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</si>
  <si>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</si>
  <si>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</si>
  <si>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</si>
  <si>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</si>
  <si>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</si>
  <si>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</si>
  <si>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</si>
  <si>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</si>
  <si>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</si>
  <si>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</si>
  <si>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</si>
  <si>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</si>
  <si>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</si>
  <si>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</si>
  <si>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</si>
  <si>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</si>
  <si>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</si>
  <si>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</si>
  <si>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</si>
  <si>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</si>
  <si>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</si>
  <si>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</si>
  <si>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</si>
  <si>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</si>
  <si>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</si>
  <si>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</si>
  <si>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</si>
  <si>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</si>
  <si>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</si>
  <si>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</si>
  <si>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</si>
  <si>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</si>
  <si>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</si>
  <si>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</si>
  <si>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</si>
  <si>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</si>
  <si>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</si>
  <si>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</si>
  <si>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</si>
  <si>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</si>
  <si>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</si>
  <si>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</si>
  <si>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</si>
  <si>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</si>
  <si>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</si>
  <si>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</si>
  <si>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</si>
  <si>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</si>
  <si>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</si>
  <si>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</si>
  <si>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</si>
  <si>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</si>
  <si>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</si>
  <si>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</si>
  <si>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</si>
  <si>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</si>
  <si>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</si>
  <si>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</si>
  <si>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</si>
  <si>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</si>
  <si>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</si>
  <si>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</si>
  <si>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</si>
  <si>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</si>
  <si>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</si>
  <si>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</si>
  <si>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</si>
  <si>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</si>
  <si>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</si>
  <si>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</si>
  <si>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</si>
  <si>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</si>
  <si>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</si>
  <si>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</si>
  <si>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</si>
  <si>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</si>
  <si>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</si>
  <si>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</si>
  <si>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</si>
  <si>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</si>
  <si>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</si>
  <si>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</si>
  <si>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</si>
  <si>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</si>
  <si>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</si>
  <si>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</si>
  <si>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</si>
  <si>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</si>
  <si>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</si>
  <si>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</si>
  <si>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</si>
  <si>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</si>
  <si>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</si>
  <si>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</si>
  <si>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</si>
  <si>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</si>
  <si>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</si>
  <si>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</si>
  <si>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</si>
  <si>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</si>
  <si>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</si>
  <si>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</si>
  <si>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</si>
  <si>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</si>
  <si>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</si>
  <si>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</si>
  <si>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</si>
  <si>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</si>
  <si>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</si>
  <si>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</si>
  <si>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</si>
  <si>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</si>
  <si>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</si>
  <si>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</si>
  <si>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</si>
  <si>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</si>
  <si>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</si>
  <si>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</si>
  <si>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</si>
  <si>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</si>
  <si>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</si>
  <si>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</si>
  <si>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</si>
  <si>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</si>
  <si>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</si>
  <si>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</si>
  <si>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</si>
  <si>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</si>
  <si>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</si>
  <si>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</si>
  <si>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</si>
  <si>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</si>
  <si>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</si>
  <si>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</si>
  <si>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</si>
  <si>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</si>
  <si>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</si>
  <si>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</si>
  <si>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</si>
  <si>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</si>
  <si>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</si>
  <si>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</si>
  <si>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</si>
  <si>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</si>
  <si>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</si>
  <si>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</si>
  <si>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</si>
  <si>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</si>
  <si>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</si>
  <si>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</si>
  <si>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</si>
  <si>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</si>
  <si>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</si>
  <si>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</si>
  <si>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</si>
  <si>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</si>
  <si>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</si>
  <si>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</si>
  <si>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</si>
  <si>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</si>
  <si>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</si>
  <si>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</si>
  <si>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</si>
  <si>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</si>
  <si>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</si>
  <si>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</si>
  <si>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</si>
  <si>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</si>
  <si>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</si>
  <si>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</si>
  <si>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</si>
  <si>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</si>
  <si>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</si>
  <si>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</si>
  <si>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</si>
  <si>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</si>
  <si>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</si>
  <si>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</si>
  <si>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</si>
  <si>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</si>
  <si>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</si>
  <si>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</si>
  <si>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</si>
  <si>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</si>
  <si>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</si>
  <si>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</si>
  <si>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</si>
  <si>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</si>
  <si>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</si>
  <si>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</si>
  <si>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</si>
  <si>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</si>
  <si>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</si>
  <si>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</si>
  <si>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</si>
  <si>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</si>
  <si>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</si>
  <si>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</si>
  <si>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</si>
  <si>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</si>
  <si>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</si>
  <si>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</si>
  <si>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</si>
  <si>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</si>
  <si>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</si>
  <si>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</si>
  <si>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</si>
  <si>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</si>
  <si>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</si>
  <si>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</si>
  <si>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</si>
  <si>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</si>
  <si>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</si>
  <si>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</si>
  <si>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</si>
  <si>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</si>
  <si>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</si>
  <si>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</si>
  <si>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</si>
  <si>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</si>
  <si>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</si>
  <si>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</si>
  <si>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</si>
  <si>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</si>
  <si>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</si>
  <si>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</si>
  <si>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</si>
  <si>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</si>
  <si>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</si>
  <si>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</si>
  <si>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</si>
  <si>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</si>
  <si>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</si>
  <si>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</si>
  <si>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</si>
  <si>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</si>
  <si>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</si>
  <si>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</si>
  <si>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</si>
  <si>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</si>
  <si>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</si>
  <si>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</si>
  <si>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</si>
  <si>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</si>
  <si>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</si>
  <si>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</si>
  <si>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</si>
  <si>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</si>
  <si>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</si>
  <si>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</si>
  <si>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</si>
  <si>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</si>
  <si>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</si>
  <si>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</si>
  <si>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</si>
  <si>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</si>
  <si>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</si>
  <si>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</si>
  <si>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</si>
  <si>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</si>
  <si>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</si>
  <si>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</si>
  <si>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</si>
  <si>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</si>
  <si>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</si>
  <si>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</si>
  <si>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</si>
  <si>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</si>
  <si>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</si>
  <si>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</si>
  <si>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</si>
  <si>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</si>
  <si>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</si>
  <si>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</si>
  <si>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</si>
  <si>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</si>
  <si>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</si>
  <si>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</si>
  <si>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</si>
  <si>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</si>
  <si>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</si>
  <si>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</si>
  <si>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</si>
  <si>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</si>
  <si>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</si>
  <si>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</si>
  <si>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</si>
  <si>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</si>
  <si>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</si>
  <si>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</si>
  <si>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</si>
  <si>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</si>
  <si>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</si>
  <si>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</si>
  <si>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</si>
  <si>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</si>
  <si>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</si>
  <si>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</si>
  <si>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</si>
  <si>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</si>
  <si>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</si>
  <si>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</si>
  <si>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</si>
  <si>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</si>
  <si>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</si>
  <si>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</si>
  <si>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</si>
  <si>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</si>
  <si>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</si>
  <si>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</si>
  <si>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</si>
  <si>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</si>
  <si>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</si>
  <si>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</si>
  <si>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</si>
  <si>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</si>
  <si>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</si>
  <si>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</si>
  <si>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</si>
  <si>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</si>
  <si>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</si>
  <si>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</si>
  <si>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</si>
  <si>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</si>
  <si>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</si>
  <si>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</si>
  <si>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</si>
  <si>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</si>
  <si>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</si>
  <si>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</si>
  <si>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</si>
  <si>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</si>
  <si>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</si>
  <si>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</si>
  <si>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</si>
  <si>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</si>
  <si>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</si>
  <si>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</si>
  <si>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</si>
  <si>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</si>
  <si>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</si>
  <si>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</si>
  <si>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</si>
  <si>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</si>
  <si>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</si>
  <si>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</si>
  <si>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</si>
  <si>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</si>
  <si>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</si>
  <si>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</si>
  <si>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</si>
  <si>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</si>
  <si>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</si>
  <si>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</si>
  <si>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</si>
  <si>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</si>
  <si>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</si>
  <si>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</si>
  <si>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</si>
  <si>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</si>
  <si>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</si>
  <si>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</si>
  <si>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</si>
  <si>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</si>
  <si>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</si>
  <si>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</si>
  <si>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</si>
  <si>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</si>
  <si>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</si>
  <si>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</si>
  <si>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</si>
  <si>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</si>
  <si>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</si>
  <si>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</si>
  <si>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</si>
  <si>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</si>
  <si>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</si>
  <si>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</si>
  <si>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</si>
  <si>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</si>
  <si>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</si>
  <si>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</si>
  <si>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</si>
  <si>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</si>
  <si>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</si>
  <si>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</si>
  <si>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</si>
  <si>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</si>
  <si>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</si>
  <si>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</si>
  <si>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</si>
  <si>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</si>
  <si>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</si>
  <si>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</si>
  <si>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</si>
  <si>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</si>
  <si>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</si>
  <si>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</si>
  <si>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</si>
  <si>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</si>
  <si>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</si>
  <si>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</si>
  <si>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</si>
  <si>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</si>
  <si>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</si>
  <si>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</si>
  <si>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</si>
  <si>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</si>
  <si>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</si>
  <si>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</si>
  <si>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</si>
  <si>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</si>
  <si>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</si>
  <si>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</si>
  <si>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</si>
  <si>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</si>
  <si>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</si>
  <si>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</si>
  <si>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</si>
  <si>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</si>
  <si>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</si>
  <si>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</si>
  <si>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</si>
  <si>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</si>
  <si>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</si>
  <si>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</si>
  <si>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</si>
  <si>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</si>
  <si>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</si>
  <si>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</si>
  <si>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</si>
  <si>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</si>
  <si>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</si>
  <si>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</si>
  <si>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</si>
  <si>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</si>
  <si>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</si>
  <si>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</si>
  <si>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</si>
  <si>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</si>
  <si>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</si>
  <si>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</si>
  <si>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</si>
  <si>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</si>
  <si>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</si>
  <si>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</si>
  <si>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</si>
  <si>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</si>
  <si>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</si>
  <si>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</si>
  <si>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</si>
  <si>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</si>
  <si>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</si>
  <si>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</si>
  <si>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</si>
  <si>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</si>
  <si>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</si>
  <si>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</si>
  <si>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</si>
  <si>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</si>
  <si>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</si>
  <si>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</si>
  <si>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</si>
  <si>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</si>
  <si>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</si>
  <si>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</si>
  <si>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</si>
  <si>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</si>
  <si>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</si>
  <si>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</si>
  <si>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</si>
  <si>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</si>
  <si>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</si>
  <si>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</si>
  <si>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</si>
  <si>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</si>
  <si>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</si>
  <si>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</si>
  <si>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</si>
  <si>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</si>
  <si>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</si>
  <si>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</si>
  <si>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</si>
  <si>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</si>
  <si>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</si>
  <si>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</si>
  <si>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</si>
  <si>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</si>
  <si>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</si>
  <si>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</si>
  <si>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</si>
  <si>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</si>
  <si>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</si>
  <si>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</si>
  <si>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</si>
  <si>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</si>
  <si>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</si>
  <si>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</si>
  <si>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</si>
  <si>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</si>
  <si>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</si>
  <si>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</si>
  <si>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</si>
  <si>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</si>
  <si>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</si>
  <si>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</si>
  <si>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</si>
  <si>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</si>
  <si>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</si>
  <si>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</si>
  <si>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</si>
  <si>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</si>
  <si>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</si>
  <si>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</si>
  <si>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</si>
  <si>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</si>
  <si>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</si>
  <si>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</si>
  <si>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</si>
  <si>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</si>
  <si>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</si>
  <si>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</si>
  <si>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</si>
  <si>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</si>
  <si>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</si>
  <si>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</si>
  <si>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</si>
  <si>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</si>
  <si>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</si>
  <si>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</si>
  <si>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</si>
  <si>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</si>
  <si>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</si>
  <si>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</si>
  <si>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</si>
  <si>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</si>
  <si>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</si>
  <si>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</si>
  <si>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</si>
  <si>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</si>
  <si>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</si>
  <si>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</si>
  <si>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</si>
  <si>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</si>
  <si>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</si>
  <si>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</si>
  <si>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</si>
  <si>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</si>
  <si>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</si>
  <si>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</si>
  <si>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</si>
  <si>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</si>
  <si>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</si>
  <si>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</si>
  <si>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</si>
  <si>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</si>
  <si>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</si>
  <si>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</si>
  <si>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</si>
  <si>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</si>
  <si>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</si>
  <si>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</si>
  <si>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</si>
  <si>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</si>
  <si>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</si>
  <si>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</si>
  <si>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</si>
  <si>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</si>
  <si>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</si>
  <si>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</si>
  <si>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</si>
  <si>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</si>
  <si>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</si>
  <si>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</si>
  <si>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</si>
  <si>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</si>
  <si>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</si>
  <si>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</si>
  <si>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</si>
  <si>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</si>
  <si>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</si>
  <si>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</si>
  <si>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</si>
  <si>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</si>
  <si>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</si>
  <si>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</si>
  <si>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</si>
  <si>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</si>
  <si>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</si>
  <si>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</si>
  <si>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</si>
  <si>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</si>
  <si>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</si>
  <si>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</si>
  <si>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</si>
  <si>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</si>
  <si>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</si>
  <si>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</si>
  <si>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</si>
  <si>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</si>
  <si>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</si>
  <si>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</si>
  <si>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</si>
  <si>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</si>
  <si>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</si>
  <si>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</si>
  <si>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</si>
  <si>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</si>
  <si>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</si>
  <si>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</si>
  <si>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</si>
  <si>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</si>
  <si>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</si>
  <si>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</si>
  <si>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</si>
  <si>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</si>
  <si>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</si>
  <si>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</si>
  <si>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</si>
  <si>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</si>
  <si>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</si>
  <si>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</si>
  <si>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</si>
  <si>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</si>
  <si>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</si>
  <si>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</si>
  <si>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</si>
  <si>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</si>
  <si>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</si>
  <si>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</si>
  <si>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</si>
  <si>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</si>
  <si>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</si>
  <si>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</si>
  <si>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</si>
  <si>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</si>
  <si>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</si>
  <si>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</si>
  <si>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</si>
  <si>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</si>
  <si>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</si>
  <si>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</si>
  <si>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</si>
  <si>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</si>
  <si>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</si>
  <si>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</si>
  <si>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</si>
  <si>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</si>
  <si>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</si>
  <si>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</si>
  <si>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</si>
  <si>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</si>
  <si>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</si>
  <si>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</si>
  <si>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</si>
  <si>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</si>
  <si>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</si>
  <si>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</si>
  <si>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</si>
  <si>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</si>
  <si>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</si>
  <si>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</si>
  <si>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</si>
  <si>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</si>
  <si>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</si>
  <si>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</si>
  <si>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</si>
  <si>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</si>
  <si>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</si>
  <si>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</si>
  <si>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</si>
  <si>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</si>
  <si>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</si>
  <si>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</si>
  <si>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</si>
  <si>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</si>
  <si>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</si>
  <si>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</si>
  <si>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</si>
  <si>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</si>
  <si>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</si>
  <si>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</si>
  <si>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</si>
  <si>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</si>
  <si>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</si>
  <si>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</si>
  <si>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</si>
  <si>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</si>
  <si>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</si>
  <si>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</si>
  <si>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</si>
  <si>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</si>
  <si>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</si>
  <si>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</si>
  <si>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</si>
  <si>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</si>
  <si>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</si>
  <si>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</si>
  <si>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</si>
  <si>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</si>
  <si>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</si>
  <si>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</si>
  <si>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</si>
  <si>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</si>
  <si>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</si>
  <si>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</si>
  <si>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</si>
  <si>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</si>
  <si>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</si>
  <si>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</si>
  <si>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</si>
  <si>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</si>
  <si>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</si>
  <si>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</si>
  <si>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</si>
  <si>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</si>
  <si>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</si>
  <si>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</si>
  <si>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</si>
  <si>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</si>
  <si>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</si>
  <si>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</si>
  <si>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</si>
  <si>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</si>
  <si>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</si>
  <si>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</si>
  <si>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</si>
  <si>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</si>
  <si>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</si>
  <si>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</si>
  <si>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</si>
  <si>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</si>
  <si>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</si>
  <si>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</si>
  <si>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</si>
  <si>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</si>
  <si>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</si>
  <si>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</si>
  <si>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</si>
  <si>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</si>
  <si>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</si>
  <si>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</si>
  <si>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</si>
  <si>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</si>
  <si>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</si>
  <si>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</si>
  <si>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</si>
  <si>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</si>
  <si>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</si>
  <si>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</si>
  <si>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</si>
  <si>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</si>
  <si>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</si>
  <si>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</si>
  <si>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</si>
  <si>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</si>
  <si>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</si>
  <si>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</si>
  <si>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</si>
  <si>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</si>
  <si>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</si>
  <si>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</si>
  <si>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</si>
  <si>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</si>
  <si>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</si>
  <si>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</si>
  <si>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</si>
  <si>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</si>
  <si>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</si>
  <si>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</si>
  <si>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</si>
  <si>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</si>
  <si>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</si>
  <si>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</si>
  <si>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</si>
  <si>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</si>
  <si>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</si>
  <si>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</si>
  <si>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</si>
  <si>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</si>
  <si>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</si>
  <si>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</si>
  <si>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</si>
  <si>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</si>
  <si>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</si>
  <si>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</si>
  <si>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</si>
  <si>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</si>
  <si>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</si>
  <si>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</si>
  <si>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</si>
  <si>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</si>
  <si>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</si>
  <si>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</si>
  <si>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</si>
  <si>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</si>
  <si>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</si>
  <si>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</si>
  <si>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</si>
  <si>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</si>
  <si>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</si>
  <si>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</si>
  <si>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</si>
  <si>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</si>
  <si>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</si>
  <si>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</si>
  <si>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</si>
  <si>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</si>
  <si>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</si>
  <si>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</si>
  <si>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</si>
  <si>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</si>
  <si>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</si>
  <si>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</si>
  <si>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</si>
  <si>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</si>
  <si>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</si>
  <si>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</si>
  <si>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</si>
  <si>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</si>
  <si>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</si>
  <si>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</si>
  <si>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</si>
  <si>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</si>
  <si>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</si>
  <si>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</si>
  <si>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</si>
  <si>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</si>
  <si>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</si>
  <si>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</si>
  <si>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</si>
  <si>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</si>
  <si>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</si>
  <si>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</si>
  <si>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</si>
  <si>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</si>
  <si>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</si>
  <si>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</si>
  <si>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</si>
  <si>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</si>
  <si>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</si>
  <si>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</si>
  <si>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</si>
  <si>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</si>
  <si>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</si>
  <si>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</si>
  <si>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</si>
  <si>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</si>
  <si>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</si>
  <si>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</si>
  <si>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</si>
  <si>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</si>
  <si>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</si>
  <si>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</si>
  <si>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</si>
  <si>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</si>
  <si>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</si>
  <si>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</si>
  <si>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</si>
  <si>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</si>
  <si>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</si>
  <si>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</si>
  <si>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</si>
  <si>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</si>
  <si>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</si>
  <si>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</si>
  <si>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</si>
  <si>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</si>
  <si>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</si>
  <si>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</si>
  <si>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</si>
  <si>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</si>
  <si>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</si>
  <si>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</si>
  <si>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</si>
  <si>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</si>
  <si>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</si>
  <si>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</si>
  <si>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</si>
  <si>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</si>
  <si>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</si>
  <si>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</si>
  <si>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</si>
  <si>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</si>
  <si>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</si>
  <si>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</si>
  <si>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</si>
  <si>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</si>
  <si>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</si>
  <si>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</si>
  <si>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</si>
  <si>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</si>
  <si>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</si>
  <si>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</si>
  <si>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</si>
  <si>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</si>
  <si>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</si>
  <si>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</si>
  <si>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</si>
  <si>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</si>
  <si>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</si>
  <si>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</si>
  <si>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</si>
  <si>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</si>
  <si>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</si>
  <si>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</si>
  <si>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</si>
  <si>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</si>
  <si>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</si>
  <si>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</si>
  <si>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</si>
  <si>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</si>
  <si>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</si>
  <si>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</si>
  <si>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</si>
  <si>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</si>
  <si>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</si>
  <si>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</si>
  <si>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</si>
  <si>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</si>
  <si>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</si>
  <si>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</si>
  <si>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</si>
  <si>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</si>
  <si>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</si>
  <si>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</si>
  <si>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</si>
  <si>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</si>
  <si>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</si>
  <si>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</si>
  <si>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</si>
  <si>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</si>
  <si>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</si>
  <si>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</si>
  <si>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</si>
  <si>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</si>
  <si>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</si>
  <si>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</si>
  <si>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</si>
  <si>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</si>
  <si>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</si>
  <si>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</si>
  <si>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</si>
  <si>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</si>
  <si>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</si>
  <si>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</si>
  <si>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</si>
  <si>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</si>
  <si>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</si>
  <si>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</si>
  <si>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</si>
  <si>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</si>
  <si>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</si>
  <si>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</si>
  <si>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</si>
  <si>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</si>
  <si>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</si>
  <si>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</si>
  <si>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</si>
  <si>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</si>
  <si>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</si>
  <si>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</si>
  <si>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</si>
  <si>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</si>
  <si>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</si>
  <si>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</si>
  <si>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</si>
  <si>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</si>
  <si>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</si>
  <si>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</si>
  <si>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</si>
  <si>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</si>
  <si>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</si>
  <si>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</si>
  <si>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</si>
  <si>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</si>
  <si>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</si>
  <si>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</si>
  <si>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</si>
  <si>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</si>
  <si>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</si>
  <si>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</si>
  <si>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</si>
  <si>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</si>
  <si>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</si>
  <si>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</si>
  <si>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</si>
  <si>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</si>
  <si>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</si>
  <si>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</si>
  <si>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</si>
  <si>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</si>
  <si>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</si>
  <si>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</si>
  <si>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</si>
  <si>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</si>
  <si>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</si>
  <si>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</si>
  <si>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</si>
  <si>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</si>
  <si>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</si>
  <si>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</si>
  <si>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</si>
  <si>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</si>
  <si>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</si>
  <si>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</si>
  <si>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</si>
  <si>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</si>
  <si>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</si>
  <si>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</si>
  <si>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</si>
  <si>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</si>
  <si>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</si>
  <si>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</si>
  <si>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</si>
  <si>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</si>
  <si>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</si>
  <si>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</si>
  <si>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</si>
  <si>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</si>
  <si>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</si>
  <si>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</si>
  <si>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</si>
  <si>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</si>
  <si>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</si>
  <si>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</si>
  <si>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</si>
  <si>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</si>
  <si>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</si>
  <si>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</si>
  <si>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</si>
  <si>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</si>
  <si>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</si>
  <si>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</si>
  <si>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</si>
  <si>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</si>
  <si>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</si>
  <si>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</si>
  <si>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</si>
  <si>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</si>
  <si>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</si>
  <si>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</si>
  <si>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</si>
  <si>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</si>
  <si>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</si>
  <si>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</si>
  <si>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</si>
  <si>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</si>
  <si>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</si>
  <si>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</si>
  <si>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</si>
  <si>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</si>
  <si>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</si>
  <si>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</si>
  <si>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</si>
  <si>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</si>
  <si>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</si>
  <si>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</si>
  <si>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</si>
  <si>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</si>
  <si>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</si>
  <si>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</si>
  <si>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</si>
  <si>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</si>
  <si>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</si>
  <si>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</si>
  <si>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</si>
  <si>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</si>
  <si>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</si>
  <si>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</si>
  <si>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</si>
  <si>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</si>
  <si>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</si>
  <si>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</si>
  <si>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</si>
  <si>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</si>
  <si>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</si>
  <si>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</si>
  <si>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</si>
  <si>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</si>
  <si>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</si>
  <si>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</si>
  <si>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</si>
  <si>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</si>
  <si>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</si>
  <si>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</si>
  <si>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</si>
  <si>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</si>
  <si>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</si>
  <si>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</si>
  <si>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</si>
  <si>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</si>
  <si>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</si>
  <si>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</si>
  <si>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</si>
  <si>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</si>
  <si>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</si>
  <si>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</si>
  <si>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</si>
  <si>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</si>
  <si>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</si>
  <si>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</si>
  <si>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</si>
  <si>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</si>
  <si>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</si>
  <si>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</si>
  <si>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</si>
  <si>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</si>
  <si>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</si>
  <si>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</si>
  <si>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</si>
  <si>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</si>
  <si>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</si>
  <si>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</si>
  <si>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</si>
  <si>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</si>
  <si>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</si>
  <si>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</si>
  <si>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</si>
  <si>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</si>
  <si>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</si>
  <si>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</si>
  <si>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</si>
  <si>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</si>
  <si>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</si>
  <si>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</si>
  <si>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</si>
  <si>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</si>
  <si>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</si>
  <si>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</si>
  <si>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</si>
  <si>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</si>
  <si>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</si>
  <si>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</si>
  <si>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</si>
  <si>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</si>
  <si>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</si>
  <si>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</si>
  <si>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</si>
  <si>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</si>
  <si>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</si>
  <si>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</si>
  <si>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</si>
  <si>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</si>
  <si>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</si>
  <si>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</si>
  <si>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</si>
  <si>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</si>
  <si>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</si>
  <si>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</si>
  <si>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</si>
  <si>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</si>
  <si>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</si>
  <si>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</si>
  <si>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</si>
  <si>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</si>
  <si>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</si>
  <si>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</si>
  <si>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</si>
  <si>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</si>
  <si>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</si>
  <si>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</si>
  <si>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</si>
  <si>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</si>
  <si>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</si>
  <si>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</si>
  <si>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</si>
  <si>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</si>
  <si>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</si>
  <si>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</si>
  <si>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</si>
  <si>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</si>
  <si>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</si>
  <si>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</si>
  <si>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</si>
  <si>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</si>
  <si>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</si>
  <si>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</si>
  <si>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</si>
  <si>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</si>
  <si>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</si>
  <si>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</si>
  <si>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</si>
  <si>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</si>
  <si>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</si>
  <si>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</si>
  <si>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</si>
  <si>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</si>
  <si>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</si>
  <si>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</si>
  <si>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</si>
  <si>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</si>
  <si>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</si>
  <si>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</si>
  <si>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</si>
  <si>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</si>
  <si>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</si>
  <si>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</si>
  <si>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</si>
  <si>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</si>
  <si>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</si>
  <si>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</si>
  <si>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</si>
  <si>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</si>
  <si>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</si>
  <si>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</si>
  <si>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</si>
  <si>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</si>
  <si>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</si>
  <si>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</si>
  <si>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</si>
  <si>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</si>
  <si>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</si>
  <si>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</si>
  <si>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</si>
  <si>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</si>
  <si>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</si>
  <si>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</si>
  <si>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</si>
  <si>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</si>
  <si>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</si>
  <si>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</si>
  <si>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</si>
  <si>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</si>
  <si>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</si>
  <si>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</si>
  <si>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</si>
  <si>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</si>
  <si>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</si>
  <si>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</si>
  <si>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</si>
  <si>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</si>
  <si>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</si>
  <si>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</si>
  <si>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</si>
  <si>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</si>
  <si>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</si>
  <si>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</si>
  <si>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</si>
  <si>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</si>
  <si>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</si>
  <si>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</si>
  <si>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</si>
  <si>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</si>
  <si>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</si>
  <si>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</si>
  <si>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</si>
  <si>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</si>
  <si>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</si>
  <si>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</si>
  <si>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</si>
  <si>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</si>
  <si>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</si>
  <si>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</si>
  <si>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</si>
  <si>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</si>
  <si>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</si>
  <si>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</si>
  <si>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</si>
  <si>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</si>
  <si>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</si>
  <si>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</si>
  <si>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</si>
  <si>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</si>
  <si>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</si>
  <si>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</si>
  <si>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</si>
  <si>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</si>
  <si>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</si>
  <si>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</si>
  <si>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</si>
  <si>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</si>
  <si>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</si>
  <si>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</si>
  <si>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</si>
  <si>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</si>
  <si>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</si>
  <si>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</si>
  <si>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</si>
  <si>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</si>
  <si>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</si>
  <si>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</si>
  <si>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</si>
  <si>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</si>
  <si>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</si>
  <si>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</si>
  <si>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</si>
  <si>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</si>
  <si>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</si>
  <si>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ETA 20 km</t>
  </si>
  <si>
    <t xml:space="preserve">no PCM </t>
  </si>
  <si>
    <t xml:space="preserve">ETA 120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</si>
  <si>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</si>
  <si>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</si>
  <si>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</si>
  <si>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</si>
  <si>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</si>
  <si>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</si>
  <si>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</si>
  <si>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</si>
  <si>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</si>
  <si>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</si>
  <si>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</si>
  <si>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on the way 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</si>
</sst>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4" sqref="C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295.8375053240743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0.15818819444393739</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0.15689189815020654</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45958.78593125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45958.78593125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45958.78593125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45958.78593125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45958.78593125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45958.78593125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45958.78593125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45958.78593125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45958.78593125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45958.78593125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45958.78593125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45958.78593125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45958.78593125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45958.78593125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45958.78593125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45958.78593125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45958.78593125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45958.78593125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45958.78593125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45958.78593125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45958.78593125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45958.78593125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45958.78593125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45958.78593125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45958.78593125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45958.78593125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45958.78593125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45958.78593125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45958.78593125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45958.78593125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45958.78593125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45958.78593125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45958.78593125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45958.78593125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45958.78593125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45958.78593125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45958.78593125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45958.78593125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45958.78593125</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45958.78593125</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C3A0C126-CA04-4FA3-A383-F3F233EBB6C3}"/>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133.78609328703897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4.3847916669619735E-2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9.6696759283076972E-3</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29358</v>
      </c>
      <c r="E6" s="114"/>
      <c r="F6" s="115"/>
      <c r="G6" s="116">
        <f ca="1">IFERROR(NOW()-F6,"-")</f>
        <v>45958.78593125</v>
      </c>
      <c r="H6" s="115">
        <v>45958.770312499997</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45958.78593125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45958.78593125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45958.78593125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45958.78593125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45958.78593125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45958.78593125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45958.78593125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45958.78593125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45958.78593125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45958.78593125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45958.78593125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45958.78593125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45958.78593125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45958.78593125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45958.78593125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45958.78593125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45958.78593125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45958.78593125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45958.78593125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45958.78593125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45958.78593125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45958.78593125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45958.78593125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45958.78593125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45958.78593125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45958.78593125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45958.78593125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45958.78593125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45958.78593125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45958.78593125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45958.78593125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45958.78593125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45958.78593125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45958.78593125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45958.78593125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45958.78593125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45958.78593125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45958.78593125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45958.78593125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45958.78593125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45958.78593125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45958.78593125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45958.78593125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45958.78593125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45958.78593125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45958.78593125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45958.78593125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45958.78593125</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45958.78593125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45958.78593125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45958.78593125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45958.78593125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45958.78593125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45958.78593125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45958.78593125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45958.78593125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45958.78593125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45958.78593125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45958.78593125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45958.78593125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45958.78593125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45958.78593125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45958.78593125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45958.78593125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45958.78593125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45958.78593125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45958.78593125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45958.78593125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45958.78593125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45958.78593125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45958.78593125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45958.78593125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45958.78593125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45958.78593125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45958.78593125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45958.78593125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45958.78593125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45958.78593125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45958.78593125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45958.78593125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45958.78593125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45958.78593125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45958.78593125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45958.78593125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45958.78593125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45958.78593125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45958.78593125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45958.78593125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45958.78593125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45958.78593125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45958.78593125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45958.78593125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45958.78593125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45958.78593125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45958.78593125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45958.78593125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45958.78593125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45958.78593125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45958.78593125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45958.78593125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45958.78593125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45958.78593125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45958.78593125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45958.78593125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45958.78593125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45958.78593125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45958.78593125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45958.78593125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45958.78593125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45958.78593125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45958.78593125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45958.78593125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45958.78593125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45958.78593125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45958.78593125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45958.78593125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45958.78593125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45958.78593125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45958.78593125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45958.78593125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45958.78593125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45958.78593125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45958.78593125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45958.78593125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45958.78593125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45958.78593125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45958.78593125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45958.78593125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45958.78593125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45958.78593125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45958.78593125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45958.78593125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45958.78593125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45958.78593125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45958.78593125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45958.78593125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45958.78593125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45958.78593125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45958.78593125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45958.78593125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45958.78593125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45958.78593125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45958.78593125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45958.78593125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45958.78593125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45958.78593125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45958.78593125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45958.78593125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45958.78593125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45958.78593125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45958.78593125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45958.78593125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45958.78593125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45958.78593125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45958.78593125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45958.78593125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45958.78593125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45958.78593125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45958.78593125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45958.78593125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45958.78593125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45958.78593125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45958.78593125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45958.78593125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45958.78593125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45958.78593125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45958.78593125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45958.78593125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45958.78593125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45958.78593125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45958.78593125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45958.78593125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45958.78593125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45958.78593125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45958.78593125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45958.78593125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45958.78593125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45958.78593125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45958.78593125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45958.78593125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45958.78593125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45958.78593125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45958.78593125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45958.78593125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45958.78593125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45958.78593125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45958.78593125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45958.78593125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45958.78593125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45958.78593125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45958.78593125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45958.78593125</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45958.78593125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45958.78593125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45958.78593125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45958.78593125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45958.78593125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45958.78593125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45958.78593125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45958.78593125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45958.78593125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45958.78593125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45958.78593125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45958.78593125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45958.78593125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45958.78593125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45958.78593125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45958.78593125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45958.78593125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45958.78593125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45958.78593125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45958.78593125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45958.78593125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45958.78593125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45958.78593125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45958.78593125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45958.78593125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45958.78593125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45958.78593125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45958.78593125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45958.78593125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45958.78593125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45958.78593125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45958.78593125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45958.78593125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45958.78593125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45958.78593125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45958.78593125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45958.78593125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45958.78593125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45958.78593125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45958.78593125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45958.78593125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45958.78593125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45958.78593125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45958.78593125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45958.78593125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45958.78593125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45958.78593125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45958.78593125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45958.78593125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45958.78593125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45958.78593125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45958.78593125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45958.78593125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45958.78593125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45958.78593125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45958.78593125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45958.78593125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45958.78593125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45958.78593125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45958.78593125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45958.78593125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45958.78593125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45958.78593125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45958.78593125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45958.78593125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45958.78593125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45958.78593125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45958.78593125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45958.78593125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45958.78593125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45958.78593125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45958.78593125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45958.78593125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45958.78593125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45958.78593125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45958.78593125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45958.78593125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45958.78593125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45958.78593125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45958.78593125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45958.78593125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45958.78593125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45958.78593125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45958.78593125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45958.78593125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45958.78593125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45958.78593125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45958.78593125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45958.78593125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45958.78593125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45958.78593125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45958.78593125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45958.78593125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45958.78593125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45958.78593125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45958.78593125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45958.78593125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45958.78593125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45958.78593125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45958.78593125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45958.78593125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45958.78593125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45958.78593125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45958.78593125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45958.78593125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45958.78593125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45958.78593125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45958.78593125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45958.78593125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45958.78593125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45958.78593125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45958.78593125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45958.78593125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45958.78593125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45958.78593125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45958.78593125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45958.78593125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45958.78593125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45958.78593125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45958.78593125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45958.78593125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45958.78593125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45958.78593125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45958.78593125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45958.78593125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45958.78593125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45958.78593125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45958.78593125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45958.78593125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45958.78593125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45958.78593125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45958.78593125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45958.78593125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45958.78593125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45958.78593125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45958.78593125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45958.78593125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45958.78593125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45958.78593125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45958.78593125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45958.78593125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45958.78593125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45958.78593125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45958.78593125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45958.78593125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45958.78593125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45958.78593125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45958.78593125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45958.78593125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45958.78593125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45958.78593125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45958.78593125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45958.78593125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45958.78593125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45958.78593125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45958.78593125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45958.78593125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45958.78593125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45958.78593125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45958.78593125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45958.78593125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45958.78593125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45958.78593125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45958.78593125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45958.78593125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45958.78593125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45958.78593125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45958.78593125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45958.78593125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45958.78593125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45958.78593125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45958.78593125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45958.78593125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45958.78593125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45958.78593125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45958.78593125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45958.78593125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45958.78593125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45958.78593125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45958.78593125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45958.78593125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45958.78593125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45958.78593125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45958.78593125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45958.78593125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45958.78593125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45958.78593125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45958.78593125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45958.78593125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45958.78593125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45958.78593125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45958.78593125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45958.78593125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45958.78593125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45958.78593125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45958.78593125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45958.78593125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45958.78593125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45958.78593125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45958.78593125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45958.78593125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45958.78593125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45958.78593125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45958.78593125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45958.78593125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45958.78593125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45958.78593125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45958.78593125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45958.78593125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45958.78593125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45958.78593125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45958.78593125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45958.78593125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45958.78593125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45958.78593125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45958.78593125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45958.78593125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45958.78593125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45958.78593125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45958.78593125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45958.78593125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45958.78593125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45958.78593125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45958.78593125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45958.78593125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45958.78593125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45958.78593125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45958.78593125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45958.78593125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45958.78593125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45958.78593125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45958.78593125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45958.78593125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45958.78593125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45958.78593125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45958.78593125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45958.78593125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45958.78593125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45958.78593125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45958.78593125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45958.78593125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45958.78593125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45958.78593125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45958.78593125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45958.78593125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45958.78593125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45958.78593125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45958.78593125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45958.78593125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45958.78593125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45958.78593125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45958.78593125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45958.78593125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45958.78593125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45958.78593125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45958.78593125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45958.78593125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45958.78593125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45958.78593125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45958.78593125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45958.78593125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45958.78593125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45958.78593125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45958.78593125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45958.78593125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45958.78593125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45958.78593125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45958.78593125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45958.78593125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45958.78593125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45958.78593125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45958.78593125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45958.78593125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45958.78593125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45958.78593125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45958.78593125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45958.78593125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45958.78593125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45958.78593125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45958.78593125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45958.78593125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45958.78593125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45958.78593125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45958.78593125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45958.78593125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45958.78593125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45958.78593125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45958.78593125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45958.78593125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45958.78593125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45958.78593125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45958.78593125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45958.78593125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45958.78593125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45958.78593125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45958.78593125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45958.78593125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45958.78593125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45958.78593125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45958.78593125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45958.78593125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45958.78593125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45958.78593125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45958.78593125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45958.78593125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45958.78593125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45958.78593125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45958.78593125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45958.78593125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45958.78593125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45958.78593125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45958.78593125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45958.78593125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45958.78593125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45958.78593125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45958.78593125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45958.78593125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45958.78593125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45958.78593125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45958.78593125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45958.78593125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45958.78593125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45958.78593125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45958.78593125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45958.78593125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45958.78593125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45958.78593125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45958.78593125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45958.78593125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45958.78593125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45958.78593125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45958.78593125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45958.78593125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45958.78593125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45958.78593125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45958.78593125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45958.78593125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45958.78593125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45958.78593125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45958.78593125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45958.78593125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45958.78593125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45958.78593125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45958.78593125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45958.78593125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45958.78593125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45958.78593125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45958.78593125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45958.78593125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45958.78593125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45958.78593125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45958.78593125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45958.78593125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45958.78593125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45958.78593125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45958.78593125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45958.78593125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45958.78593125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45958.78593125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45958.78593125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45958.78593125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45958.78593125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45958.78593125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45958.78593125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45958.78593125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45958.78593125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45958.78593125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45958.78593125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45958.78593125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45958.78593125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45958.78593125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45958.78593125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45958.78593125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45958.78593125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45958.78593125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45958.78593125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45958.78593125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45958.78593125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45958.78593125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45958.78593125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45958.78593125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45958.78593125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45958.78593125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45958.78593125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45958.78593125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45958.78593125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45958.78593125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45958.78593125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45958.78593125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45958.78593125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45958.78593125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45958.78593125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45958.78593125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45958.78593125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45958.78593125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45958.78593125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45958.78593125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45958.78593125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45958.78593125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45958.78593125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45958.78593125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45958.78593125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45958.78593125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45958.78593125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45958.78593125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45958.78593125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45958.78593125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45958.78593125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45958.78593125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45958.78593125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45958.78593125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45958.78593125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45958.78593125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45958.78593125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45958.78593125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45958.78593125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45958.78593125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45958.78593125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45958.78593125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45958.78593125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45958.78593125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45958.78593125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45958.78593125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45958.78593125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45958.78593125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45958.78593125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45958.78593125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45958.78593125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45958.78593125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45958.78593125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45958.78593125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45958.78593125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45958.78593125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45958.78593125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45958.78593125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45958.78593125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45958.78593125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45958.78593125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45958.78593125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45958.78593125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45958.78593125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45958.78593125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45958.78593125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45958.78593125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45958.78593125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45958.78593125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45958.78593125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45958.78593125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45958.78593125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45958.78593125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45958.78593125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45958.78593125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45958.78593125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45958.78593125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45958.78593125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45958.78593125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45958.78593125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45958.78593125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45958.78593125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45958.78593125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45958.78593125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45958.78593125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45958.78593125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45958.78593125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45958.78593125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45958.78593125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45958.78593125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45958.78593125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45958.78593125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45958.78593125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45958.78593125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45958.78593125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45958.78593125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45958.78593125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45958.78593125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45958.78593125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45958.78593125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45958.78593125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45958.78593125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45958.78593125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45958.78593125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45958.78593125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45958.78593125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45958.78593125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45958.78593125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45958.78593125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45958.78593125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45958.78593125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45958.78593125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45958.78593125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45958.78593125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45958.78593125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45958.78593125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45958.78593125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45958.78593125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45958.78593125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45958.78593125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45958.78593125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45958.78593125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45958.78593125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45958.78593125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45958.78593125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45958.78593125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45958.78593125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45958.78593125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45958.78593125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45958.78593125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45958.78593125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45958.78593125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45958.78593125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45958.78593125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45958.78593125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45958.78593125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45958.78593125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45958.78593125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45958.78593125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45958.78593125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45958.78593125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45958.78593125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45958.78593125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45958.78593125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45958.78593125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45958.78593125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45958.78593125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45958.78593125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45958.78593125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45958.78593125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45958.78593125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45958.78593125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45958.78593125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45958.78593125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45958.78593125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45958.78593125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45958.78593125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45958.78593125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45958.78593125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45958.78593125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45958.78593125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45958.78593125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45958.78593125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45958.78593125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45958.78593125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45958.78593125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45958.78593125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45958.78593125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45958.78593125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45958.78593125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45958.78593125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45958.78593125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45958.78593125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45958.78593125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45958.78593125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45958.78593125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45958.78593125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45958.78593125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45958.78593125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45958.78593125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45958.78593125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45958.78593125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45958.78593125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45958.78593125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45958.78593125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45958.78593125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45958.78593125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45958.78593125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45958.78593125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45958.78593125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45958.78593125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45958.78593125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45958.78593125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45958.78593125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45958.78593125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45958.78593125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45958.78593125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45958.78593125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45958.78593125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45958.78593125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45958.78593125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45958.78593125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45958.78593125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45958.78593125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45958.78593125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45958.78593125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45958.78593125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45958.78593125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45958.78593125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45958.78593125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45958.78593125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45958.78593125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45958.78593125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45958.78593125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45958.78593125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45958.78593125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45958.78593125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45958.78593125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45958.78593125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45958.78593125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45958.78593125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45958.78593125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45958.78593125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45958.78593125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45958.78593125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45958.78593125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45958.78593125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45958.78593125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45958.78593125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45958.78593125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45958.78593125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45958.78593125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45958.78593125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45958.78593125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45958.78593125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45958.78593125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45958.78593125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45958.78593125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45958.78593125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45958.78593125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45958.78593125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45958.78593125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45958.78593125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45958.78593125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45958.78593125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45958.78593125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45958.78593125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45958.78593125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45958.78593125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45958.78593125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45958.78593125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45958.78593125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45958.78593125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45958.78593125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45958.78593125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45958.78593125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45958.78593125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45958.78593125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45958.78593125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45958.78593125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45958.78593125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45958.78593125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45958.78593125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45958.78593125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45958.78593125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45958.78593125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45958.78593125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45958.78593125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45958.78593125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45958.78593125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45958.78593125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45958.78593125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45958.78593125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45958.78593125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45958.78593125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45958.78593125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45958.78593125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45958.78593125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45958.78593125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45958.78593125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45958.78593125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45958.78593125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45958.78593125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45958.78593125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45958.78593125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45958.78593125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45958.78593125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45958.78593125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45958.78593125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45958.78593125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45958.78593125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45958.78593125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45958.78593125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45958.78593125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45958.78593125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45958.78593125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45958.78593125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45958.78593125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45958.78593125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45958.78593125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45958.78593125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45958.78593125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45958.78593125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45958.78593125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45958.78593125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45958.78593125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45958.78593125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45958.78593125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45958.78593125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45958.78593125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45958.78593125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45958.78593125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45958.78593125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45958.78593125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45958.78593125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45958.78593125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45958.78593125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45958.78593125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45958.78593125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45958.78593125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45958.78593125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45958.78593125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45958.78593125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45958.78593125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45958.78593125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45958.78593125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45958.78593125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45958.78593125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45958.78593125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45958.78593125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45958.78593125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45958.78593125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45958.78593125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45958.78593125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45958.78593125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45958.78593125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45958.78593125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45958.78593125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45958.78593125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45958.78593125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45958.78593125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45958.78593125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45958.78593125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45958.78593125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45958.78593125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45958.78593125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45958.78593125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45958.78593125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45958.78593125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45958.78593125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45958.78593125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45958.78593125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45958.78593125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45958.78593125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45958.78593125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45958.78593125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45958.78593125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45958.78593125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45958.78593125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45958.78593125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45958.78593125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45958.78593125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45958.78593125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45958.78593125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45958.78593125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45958.78593125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45958.78593125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45958.78593125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45958.78593125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45958.78593125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45958.78593125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45958.78593125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45958.78593125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45958.78593125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45958.78593125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45958.78593125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45958.78593125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45958.78593125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45958.78593125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45958.78593125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45958.78593125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45958.78593125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45958.78593125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45958.78593125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45958.78593125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45958.78593125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45958.78593125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45958.78593125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45958.78593125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45958.78593125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45958.78593125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45958.78593125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45958.78593125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45958.78593125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45958.78593125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45958.78593125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45958.78593125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45958.78593125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45958.78593125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45958.78593125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45958.78593125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45958.78593125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45958.78593125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45958.78593125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45958.78593125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45958.78593125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45958.78593125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45958.78593125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45958.78593125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45958.78593125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45958.78593125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45958.78593125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45958.78593125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45958.78593125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45958.78593125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45958.78593125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45958.78593125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45958.78593125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45958.78593125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45958.78593125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45958.78593125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45958.78593125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45958.78593125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45958.78593125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45958.78593125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45958.78593125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45958.78593125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45958.78593125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45958.78593125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45958.78593125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45958.78593125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45958.78593125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45958.78593125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45958.78593125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45958.78593125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45958.78593125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45958.78593125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45958.78593125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45958.78593125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45958.78593125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45958.78593125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45958.78593125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45958.78593125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45958.78593125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45958.78593125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45958.78593125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45958.78593125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45958.78593125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45958.78593125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45958.78593125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45958.78593125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45958.78593125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45958.78593125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45958.78593125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45958.78593125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45958.78593125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45958.78593125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45958.78593125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45958.78593125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45958.78593125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45958.78593125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45958.78593125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45958.78593125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45958.78593125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45958.78593125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45958.78593125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45958.78593125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45958.78593125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45958.78593125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45958.78593125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45958.78593125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45958.78593125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45958.78593125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45958.78593125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45958.78593125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45958.78593125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45958.78593125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45958.78593125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45958.78593125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45958.78593125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45958.78593125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45958.78593125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45958.78593125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45958.78593125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45958.78593125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45958.78593125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45958.78593125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45958.78593125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45958.78593125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45958.78593125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45958.78593125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45958.78593125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45958.78593125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45958.78593125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45958.78593125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45958.78593125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45958.78593125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45958.78593125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45958.78593125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45958.78593125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45958.78593125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45958.78593125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45958.78593125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45958.78593125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45958.78593125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45958.78593125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45958.78593125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45958.78593125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45958.78593125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45958.78593125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45958.78593125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45958.78593125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45958.78593125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45958.78593125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45958.78593125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45958.78593125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45958.78593125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45958.78593125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45958.78593125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45958.78593125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45958.78593125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45958.78593125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45958.78593125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45958.78593125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45958.78593125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45958.78593125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45958.78593125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45958.78593125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45958.78593125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45958.78593125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45958.78593125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45958.78593125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45958.78593125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45958.78593125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45958.78593125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45958.78593125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45958.78593125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45958.78593125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45958.78593125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45958.78593125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45958.78593125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45958.78593125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45958.78593125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45958.78593125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45958.78593125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45958.78593125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45958.78593125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45958.78593125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45958.78593125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45958.78593125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45958.78593125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45958.78593125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45958.78593125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45958.78593125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45958.78593125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45958.78593125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45958.78593125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45958.78593125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45958.78593125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45958.78593125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45958.78593125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45958.78593125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45958.78593125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45958.78593125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45958.78593125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45958.78593125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45958.78593125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45958.78593125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45958.78593125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45958.78593125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45958.78593125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45958.78593125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45958.78593125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45958.78593125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45958.78593125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45958.78593125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45958.78593125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45958.78593125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45958.78593125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45958.78593125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45958.78593125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45958.78593125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45958.78593125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45958.78593125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45958.78593125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45958.78593125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45958.78593125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45958.78593125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45958.78593125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45958.78593125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45958.78593125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45958.78593125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45958.78593125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45958.78593125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45958.78593125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45958.78593125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45958.78593125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45958.78593125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45958.78593125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45958.78593125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45958.78593125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45958.78593125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45958.78593125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45958.78593125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45958.78593125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45958.78593125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45958.78593125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45958.78593125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45958.78593125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45958.78593125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45958.78593125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45958.78593125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45958.78593125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45958.78593125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45958.78593125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45958.78593125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45958.78593125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45958.78593125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45958.78593125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45958.78593125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45958.78593125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45958.78593125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45958.78593125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45958.78593125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45958.78593125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45958.78593125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45958.78593125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45958.78593125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45958.78593125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45958.78593125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45958.78593125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45958.78593125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45958.78593125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45958.78593125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45958.78593125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45958.78593125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45958.78593125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45958.78593125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45958.78593125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45958.78593125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45958.78593125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45958.78593125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45958.78593125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45958.78593125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45958.78593125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45958.78593125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45958.78593125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45958.78593125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45958.78593125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45958.78593125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45958.78593125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45958.78593125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45958.78593125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45958.78593125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45958.78593125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45958.78593125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45958.78593125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45958.78593125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45958.78593125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45958.78593125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45958.78593125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45958.78593125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45958.78593125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45958.78593125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45958.78593125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45958.78593125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45958.78593125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45958.78593125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45958.78593125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45958.78593125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45958.78593125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45958.78593125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45958.78593125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45958.78593125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45958.78593125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45958.78593125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45958.78593125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45958.78593125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45958.78593125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45958.78593125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45958.78593125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45958.78593125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45958.78593125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45958.78593125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45958.78593125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45958.78593125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45958.78593125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45958.78593125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45958.78593125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45958.78593125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45958.78593125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45958.78593125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45958.78593125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45958.78593125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45958.78593125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45958.78593125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45958.78593125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45958.78593125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45958.78593125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45958.78593125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45958.78593125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45958.78593125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45958.78593125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45958.78593125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45958.78593125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45958.78593125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45958.78593125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45958.78593125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45958.78593125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45958.78593125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45958.78593125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45958.78593125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45958.78593125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45958.78593125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45958.78593125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45958.78593125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45958.78593125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45958.78593125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45958.78593125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45958.78593125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45958.78593125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45958.78593125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45958.78593125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45958.78593125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45958.78593125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45958.78593125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45958.78593125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45958.78593125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45958.78593125</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F8" sqref="F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255.30521365740424</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c r="G3" s="124">
        <f ca="1">IFERROR(NOW()-F3,"")</f>
        <v>45958.78593125</v>
      </c>
      <c r="H3" s="123">
        <v>45958.746076388888</v>
      </c>
      <c r="I3" s="119" t="str">
        <f>IFERROR(VLOOKUP(D3,DB!A:F,6,0),"")</f>
        <v>SCECO</v>
      </c>
      <c r="J3" s="119" t="str">
        <f>IFERROR(VLOOKUP(D3,DB!A:G,7,0),"")</f>
        <v>Dead</v>
      </c>
      <c r="K3" s="125" t="s">
        <v>39095</v>
      </c>
      <c r="L3" s="121" t="str">
        <f>IFERROR(VLOOKUP(D3,DB!A:I,9,0),"")</f>
        <v>Latis</v>
      </c>
    </row>
    <row r="4" spans="1:16" ht="15" customHeight="1">
      <c r="A4" s="119"/>
      <c r="B4" s="119" t="str">
        <f>IFERROR(VLOOKUP(D4,DB!A:K,11,0),"")</f>
        <v/>
      </c>
      <c r="C4" s="120"/>
      <c r="D4" s="94"/>
      <c r="E4" s="98"/>
      <c r="F4" s="123"/>
      <c r="G4" s="124">
        <f ca="1">IFERROR(NOW()-F4,"")</f>
        <v>45958.78593125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45958.78593125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45958.78593125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45958.78593125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45958.78593125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45958.78593125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45958.78593125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45958.78593125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45958.78593125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45958.78593125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45958.78593125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45958.78593125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45958.78593125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45958.78593125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45958.78593125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45958.78593125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45958.78593125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45958.78593125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45958.78593125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45958.78593125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45958.78593125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45958.78593125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45958.78593125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45958.78593125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45958.78593125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45958.78593125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45958.78593125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45958.78593125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45958.78593125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45958.78593125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45958.78593125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45958.78593125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45958.78593125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45958.78593125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45958.78593125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45958.78593125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45958.78593125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45958.78593125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45958.78593125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45958.78593125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45958.78593125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45958.78593125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45958.78593125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45958.78593125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45958.78593125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45958.78593125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45958.78593125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45958.78593125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45958.78593125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45958.78593125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45958.78593125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45958.78593125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45958.78593125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45958.78593125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45958.78593125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45958.78593125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45958.78593125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45958.78593125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45958.78593125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45958.78593125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45958.78593125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45958.78593125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45958.78593125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45958.78593125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45958.78593125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45958.78593125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45958.78593125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45958.78593125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45958.78593125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45958.78593125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45958.78593125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45958.78593125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45958.78593125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45958.78593125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45958.78593125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45958.78593125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45958.78593125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45958.78593125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45958.78593125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45958.78593125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45958.78593125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45958.78593125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45958.78593125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45958.78593125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45958.78593125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45958.78593125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45958.78593125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45958.78593125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45958.78593125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45958.78593125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45958.78593125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45958.78593125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45958.78593125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45958.78593125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45958.78593125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45958.78593125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45958.78593125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45958.78593125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45958.78593125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45958.78593125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45958.78593125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45958.78593125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45958.78593125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45958.78593125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45958.78593125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45958.78593125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45958.78593125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45958.78593125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45958.78593125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45958.78593125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45958.78593125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45958.78593125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45958.78593125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45958.78593125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45958.78593125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45958.78593125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45958.78593125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45958.78593125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45958.78593125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45958.78593125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45958.78593125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45958.78593125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45958.78593125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45958.78593125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45958.78593125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45958.78593125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45958.78593125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45958.78593125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45958.78593125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45958.78593125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45958.78593125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45958.78593125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45958.78593125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45958.78593125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45958.78593125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45958.78593125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45958.78593125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45958.78593125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45958.78593125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45958.78593125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45958.78593125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45958.78593125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45958.78593125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45958.78593125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45958.78593125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45958.78593125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45958.78593125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45958.78593125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45958.78593125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45958.78593125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45958.78593125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45958.78593125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45958.78593125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45958.78593125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45958.78593125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45958.78593125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45958.78593125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45958.78593125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45958.78593125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45958.78593125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45958.78593125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45958.78593125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45958.78593125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45958.78593125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45958.78593125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45958.78593125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45958.78593125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45958.78593125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45958.78593125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45958.78593125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45958.78593125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45958.78593125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45958.78593125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45958.78593125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45958.78593125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45958.78593125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45958.78593125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45958.78593125</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45958.78593125</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66.95387106481212</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32.597053935183794</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10.124820138888026</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38444</v>
      </c>
      <c r="E5" s="152" t="s">
        <v>38998</v>
      </c>
      <c r="F5" s="153">
        <v>45958.748067129629</v>
      </c>
      <c r="G5" s="154">
        <f ca="1">IFERROR(NOW()-F5,"")</f>
        <v>3.7864120371523313E-2</v>
      </c>
      <c r="H5" s="153">
        <v>45958.742511574077</v>
      </c>
      <c r="I5" s="152" t="str">
        <f>IFERROR(VLOOKUP(D5,DB!A:F,6,0),"")</f>
        <v>SCECO</v>
      </c>
      <c r="J5" s="152" t="str">
        <f>IFERROR(VLOOKUP(D5,DB!A:G,7,0),"")</f>
        <v>Haj Removal</v>
      </c>
      <c r="K5" s="152" t="s">
        <v>39103</v>
      </c>
      <c r="L5" s="152" t="str">
        <f>IFERROR(VLOOKUP(D5,DB!A:I,9,0),"")</f>
        <v>Latis</v>
      </c>
    </row>
    <row r="6" spans="1:13" ht="15">
      <c r="A6" s="152"/>
      <c r="B6" s="152" t="str">
        <f>IFERROR(VLOOKUP(D6,DB!A:K,11,0),"")</f>
        <v/>
      </c>
      <c r="C6" s="152"/>
      <c r="D6" s="169"/>
      <c r="E6" s="152"/>
      <c r="F6" s="153"/>
      <c r="G6" s="154">
        <f ca="1">IFERROR(NOW()-F6,"")</f>
        <v>45958.78593125</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45958.78593125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45958.78593125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45958.78593125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45958.78593125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45958.78593125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45958.78593125</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45958.78593125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45958.78593125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45958.78593125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45958.78593125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45958.78593125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45958.78593125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45958.78593125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45958.78593125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45958.78593125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45958.78593125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45958.78593125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45958.78593125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45958.78593125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45958.78593125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45958.78593125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45958.78593125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45958.78593125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45958.78593125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45958.78593125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45958.78593125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45958.78593125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45958.78593125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45958.78593125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45958.78593125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45958.78593125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45958.78593125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45958.78593125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45958.78593125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45958.78593125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45958.78593125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45958.78593125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45958.78593125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45958.78593125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45958.78593125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45958.78593125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45958.78593125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45958.78593125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45958.78593125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45958.78593125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45958.78593125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45958.78593125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45958.78593125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45958.78593125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45958.78593125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45958.78593125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45958.78593125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45958.78593125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45958.78593125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45958.78593125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45958.78593125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45958.78593125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45958.78593125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45958.78593125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45958.78593125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45958.78593125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45958.78593125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45958.78593125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45958.78593125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45958.78593125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45958.78593125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45958.78593125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45958.78593125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45958.78593125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45958.78593125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45958.78593125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45958.78593125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45958.78593125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45958.78593125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45958.78593125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45958.78593125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45958.78593125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45958.78593125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45958.78593125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45958.78593125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45958.78593125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45958.78593125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45958.78593125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45958.78593125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45958.78593125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45958.78593125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45958.78593125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45958.78593125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45958.78593125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45958.78593125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45958.78593125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45958.78593125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45958.78593125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45958.78593125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45958.78593125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45958.78593125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45958.78593125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45958.78593125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45958.78593125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45958.78593125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45958.78593125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45958.78593125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45958.78593125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45958.78593125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45958.78593125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45958.78593125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45958.78593125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45958.78593125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45958.78593125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45958.78593125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45958.78593125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45958.78593125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45958.78593125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45958.78593125</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45958.78593125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45958.78593125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45958.78593125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45958.78593125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45958.78593125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45958.78593125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45958.78593125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45958.78593125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45958.78593125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45958.78593125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45958.78593125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45958.78593125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45958.78593125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45958.78593125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45958.78593125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45958.78593125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45958.78593125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45958.78593125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45958.78593125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45958.78593125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45958.78593125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45958.78593125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45958.78593125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45958.78593125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45958.78593125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45958.78593125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45958.78593125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45958.78593125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45958.78593125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45958.78593125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45958.78593125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45958.78593125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45958.78593125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45958.78593125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45958.78593125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45958.78593125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45958.78593125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45958.78593125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45958.78593125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45958.78593125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45958.78593125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45958.78593125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45958.78593125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45958.78593125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45958.78593125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45958.78593125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45958.78593125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45958.78593125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45958.78593125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45958.78593125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45958.78593125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45958.78593125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45958.78593125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45958.78593125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45958.78593125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45958.78593125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45958.78593125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45958.78593125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45958.78593125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45958.78593125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45958.78593125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45958.78593125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45958.78593125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45958.78593125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45958.78593125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45958.78593125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45958.78593125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45958.78593125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45958.78593125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45958.78593125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45958.78593125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45958.78593125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45958.78593125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45958.78593125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45958.78593125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45958.78593125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45958.78593125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45958.78593125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45958.78593125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45958.78593125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45958.78593125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45958.78593125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45958.78593125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45958.78593125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45958.78593125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45958.78593125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45958.78593125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45958.78593125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45958.78593125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45958.78593125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45958.78593125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45958.78593125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45958.78593125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45958.78593125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45958.78593125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45958.78593125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45958.78593125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45958.78593125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45958.78593125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45958.78593125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45958.78593125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45958.78593125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45958.78593125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45958.78593125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45958.78593125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45958.78593125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45958.78593125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45958.78593125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45958.78593125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45958.78593125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45958.78593125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45958.78593125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45958.78593125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45958.78593125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45958.78593125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45958.78593125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45958.78593125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45958.78593125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45958.78593125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45958.78593125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45958.78593125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45958.78593125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45958.78593125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45958.78593125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45958.78593125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45958.78593125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45958.78593125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45958.78593125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45958.78593125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45958.78593125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45958.78593125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45958.78593125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45958.78593125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45958.78593125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45958.78593125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45958.78593125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45958.78593125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45958.78593125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45958.78593125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45958.78593125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45958.78593125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45958.78593125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45958.78593125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45958.78593125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45958.78593125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45958.78593125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45958.78593125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45958.78593125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45958.78593125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45958.78593125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45958.78593125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45958.78593125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45958.78593125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45958.78593125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45958.78593125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45958.78593125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45958.78593125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45958.78593125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45958.78593125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45958.78593125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45958.78593125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45958.78593125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45958.78593125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45958.78593125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45958.78593125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45958.78593125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45958.78593125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45958.78593125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45958.78593125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45958.78593125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45958.78593125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45958.78593125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45958.78593125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45958.78593125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45958.78593125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45958.78593125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45958.78593125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45958.78593125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45958.78593125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45958.78593125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45958.78593125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45958.78593125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45958.78593125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45958.78593125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45958.78593125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45958.78593125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45958.78593125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45958.78593125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45958.78593125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45958.78593125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45958.78593125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45958.78593125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45958.78593125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45958.78593125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45958.78593125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45958.78593125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45958.78593125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45958.78593125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45958.78593125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45958.78593125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45958.78593125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45958.78593125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45958.78593125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45958.78593125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45958.78593125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45958.78593125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45958.78593125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45958.78593125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45958.78593125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45958.78593125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45958.78593125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45958.78593125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45958.78593125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45958.78593125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45958.78593125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45958.78593125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45958.78593125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45958.78593125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45958.78593125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45958.78593125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45958.78593125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45958.78593125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45958.78593125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45958.78593125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45958.78593125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45958.78593125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45958.78593125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45958.78593125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45958.78593125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45958.78593125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45958.78593125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45958.78593125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45958.78593125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45958.78593125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45958.78593125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45958.78593125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45958.78593125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45958.78593125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45958.78593125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45958.78593125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45958.78593125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45958.78593125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45958.78593125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45958.78593125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45958.78593125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45958.78593125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45958.78593125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45958.78593125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45958.78593125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45958.78593125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45958.78593125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45958.78593125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45958.78593125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45958.78593125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45958.78593125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45958.78593125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45958.78593125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45958.78593125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45958.78593125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45958.78593125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45958.78593125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45958.78593125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45958.78593125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45958.78593125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45958.78593125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45958.78593125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45958.78593125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45958.78593125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45958.78593125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45958.78593125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45958.78593125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45958.78593125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45958.78593125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45958.78593125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45958.78593125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45958.78593125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45958.78593125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45958.78593125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45958.78593125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45958.78593125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45958.78593125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45958.78593125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45958.78593125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45958.78593125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45958.78593125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45958.78593125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45958.78593125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45958.78593125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45958.78593125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45958.78593125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45958.78593125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45958.78593125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45958.78593125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45958.78593125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45958.78593125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45958.78593125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45958.78593125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45958.78593125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45958.78593125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45958.78593125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45958.78593125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45958.78593125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45958.78593125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45958.78593125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45958.78593125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45958.78593125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45958.78593125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45958.78593125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45958.78593125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45958.78593125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45958.78593125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45958.78593125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45958.78593125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45958.78593125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45958.78593125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45958.78593125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45958.78593125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45958.78593125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45958.78593125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45958.78593125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45958.78593125</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45958.78593125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45958.78593125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45958.78593125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45958.78593125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45958.78593125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45958.78593125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45958.78593125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45958.78593125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45958.78593125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45958.78593125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45958.78593125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45958.78593125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45958.78593125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45958.78593125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45958.78593125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45958.78593125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45958.78593125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45958.78593125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45958.78593125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45958.78593125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45958.78593125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45958.78593125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45958.78593125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45958.78593125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45958.78593125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45958.78593125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45958.78593125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45958.78593125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45958.78593125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45958.78593125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45958.78593125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45958.78593125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45958.78593125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45958.78593125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45958.78593125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45958.78593125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45958.78593125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45958.78593125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45958.78593125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45958.78593125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45958.78593125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45958.78593125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45958.78593125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45958.78593125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45958.78593125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45958.78593125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45958.78593125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45958.78593125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45958.78593125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45958.78593125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45958.78593125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45958.78593125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45958.78593125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45958.78593125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45958.78593125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45958.78593125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45958.78593125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45958.78593125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45958.78593125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45958.78593125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45958.78593125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45958.78593125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45958.78593125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45958.78593125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45958.78593125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45958.78593125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45958.78593125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45958.78593125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45958.78593125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45958.78593125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45958.78593125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45958.78593125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45958.78593125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45958.78593125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45958.78593125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45958.78593125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45958.78593125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45958.78593125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45958.78593125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45958.78593125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45958.78593125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45958.78593125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45958.78593125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45958.78593125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45958.78593125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45958.78593125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45958.78593125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45958.78593125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45958.78593125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45958.78593125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45958.78593125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45958.78593125</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2025-10-28T15:52:29Z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