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27" documentId="120_S{2AC9BD13-BADA-5192-A53E-5A8FF88502F6}" xr6:coauthVersionLast="47" xr6:coauthVersionMax="47" xr10:uidLastSave="{8EB7F130-8580-467C-9496-D11505CBEBD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<sst xmlns="http://schemas.openxmlformats.org/spreadsheetml/2006/main" count="180308" uniqueCount="39134">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</sst>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314.00155219907174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45976.949978124998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45976.949978124998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45976.949978124998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45976.949978124998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45976.949978124998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45976.949978124998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45976.949978124998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45976.949978124998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45976.949978124998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45976.949978124998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45976.949978124998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45976.949978124998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45976.949978124998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45976.949978124998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45976.949978124998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45976.949978124998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45976.949978124998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45976.949978124998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45976.949978124998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45976.949978124998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45976.949978124998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45976.949978124998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45976.949978124998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45976.949978124998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45976.949978124998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45976.949978124998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45976.949978124998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45976.949978124998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45976.949978124998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45976.949978124998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45976.949978124998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45976.949978124998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45976.949978124998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45976.949978124998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45976.949978124998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45976.949978124998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45976.949978124998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45976.949978124998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45976.949978124998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45976.949978124998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45976.949978124998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45976.949978124998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45976.949978124998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45976.949978124998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45976.949978124998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45976.949978124998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45976.949978124998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45976.949978124998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45976.949978124998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45976.949978124998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45976.949978124998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45976.949978124998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45976.949978124998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45976.949978124998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45976.949978124998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45976.949978124998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45976.949978124998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45976.949978124998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45976.949978124998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45976.949978124998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45976.949978124998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45976.949978124998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45976.949978124998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45976.949978124998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45976.949978124998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45976.949978124998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45976.949978124998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45976.949978124998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45976.949978124998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45976.949978124998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45976.949978124998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45976.949978124998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45976.949978124998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45976.949978124998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45976.949978124998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45976.949978124998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45976.949978124998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45976.949978124998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45976.949978124998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45976.949978124998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45976.949978124998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45976.949978124998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45976.949978124998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45976.949978124998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45976.949978124998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45976.949978124998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86EAD50-D7D0-417F-80F0-FE3E5B63FB6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151.9501401620364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0.51363553240662441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0.22688784721685806</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1.1077662034949753E-2</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1.7454976848966908E-2</v>
      </c>
      <c r="H7" s="156">
        <v>45976.920451388891</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39113</v>
      </c>
      <c r="B8" s="18" t="str">
        <f>IFERROR(VLOOKUP(D8,DB!A:K,11,0),"")</f>
        <v>R2</v>
      </c>
      <c r="C8" s="18">
        <v>3</v>
      </c>
      <c r="D8" s="18" t="s">
        <v>25436</v>
      </c>
      <c r="E8" s="103" t="s">
        <v>39021</v>
      </c>
      <c r="F8" s="156">
        <v>45976.933275462965</v>
      </c>
      <c r="G8" s="105">
        <f ca="1">IFERROR(NOW()-F8,"-")</f>
        <v>1.6702662032912485E-2</v>
      </c>
      <c r="H8" s="104">
        <v>45976.92528935185</v>
      </c>
      <c r="I8" s="18" t="str">
        <f>IFERROR(VLOOKUP(D8,DB!A:F,6,0),"")</f>
        <v>SCECO</v>
      </c>
      <c r="J8" s="18" t="str">
        <f>IFERROR(VLOOKUP(D8,DB!A:G,7,0),"")</f>
        <v>Vandalized</v>
      </c>
      <c r="K8" s="19" t="s">
        <v>39114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45976.949978124998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45976.949978124998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45976.949978124998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45976.949978124998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45976.949978124998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45976.949978124998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45976.949978124998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45976.949978124998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45976.949978124998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45976.949978124998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45976.949978124998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45976.949978124998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45976.949978124998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45976.949978124998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45976.949978124998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45976.949978124998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45976.949978124998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45976.949978124998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45976.949978124998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45976.949978124998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45976.949978124998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45976.949978124998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45976.949978124998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45976.949978124998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45976.949978124998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45976.949978124998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45976.949978124998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45976.949978124998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45976.949978124998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45976.949978124998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45976.949978124998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45976.949978124998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45976.949978124998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45976.949978124998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45976.949978124998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45976.949978124998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45976.949978124998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45976.949978124998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45976.949978124998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45976.949978124998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45976.949978124998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45976.949978124998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45976.949978124998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45976.949978124998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45976.949978124998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45976.949978124998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45976.949978124998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45976.949978124998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45976.949978124998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45976.949978124998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45976.949978124998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45976.949978124998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45976.949978124998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45976.949978124998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45976.949978124998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45976.949978124998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45976.949978124998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45976.949978124998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45976.949978124998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45976.949978124998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45976.949978124998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45976.949978124998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45976.949978124998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45976.949978124998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45976.949978124998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45976.949978124998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45976.949978124998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45976.949978124998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45976.949978124998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45976.949978124998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45976.949978124998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45976.949978124998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45976.949978124998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45976.949978124998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45976.949978124998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45976.949978124998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45976.949978124998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45976.949978124998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45976.949978124998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45976.949978124998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45976.949978124998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45976.949978124998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45976.949978124998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45976.949978124998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45976.949978124998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45976.949978124998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45976.949978124998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45976.949978124998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45976.949978124998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45976.949978124998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45976.949978124998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45976.949978124998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45976.949978124998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45976.949978124998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45976.949978124998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45976.949978124998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45976.949978124998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45976.949978124998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45976.949978124998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45976.949978124998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45976.949978124998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45976.949978124998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45976.949978124998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45976.949978124998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45976.949978124998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45976.949978124998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45976.949978124998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45976.949978124998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45976.949978124998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45976.949978124998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45976.949978124998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45976.949978124998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45976.949978124998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45976.949978124998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45976.949978124998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45976.949978124998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45976.949978124998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45976.949978124998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45976.949978124998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45976.949978124998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45976.949978124998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45976.949978124998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45976.949978124998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45976.949978124998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45976.949978124998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45976.949978124998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45976.949978124998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45976.949978124998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45976.949978124998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45976.949978124998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45976.949978124998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45976.949978124998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45976.949978124998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45976.949978124998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45976.949978124998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45976.949978124998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45976.949978124998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45976.949978124998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45976.949978124998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45976.949978124998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45976.949978124998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45976.949978124998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45976.949978124998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45976.949978124998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45976.949978124998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45976.949978124998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45976.949978124998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45976.949978124998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45976.949978124998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45976.949978124998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45976.949978124998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45976.949978124998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45976.949978124998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45976.949978124998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45976.949978124998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45976.949978124998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45976.949978124998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45976.949978124998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45976.949978124998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45976.949978124998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45976.949978124998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45976.949978124998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45976.949978124998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45976.949978124998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45976.949978124998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45976.949978124998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45976.949978124998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45976.949978124998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45976.949978124998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45976.949978124998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45976.949978124998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45976.949978124998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45976.949978124998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45976.949978124998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45976.949978124998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45976.949978124998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45976.949978124998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45976.949978124998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45976.949978124998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45976.949978124998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45976.949978124998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45976.949978124998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45976.949978124998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45976.949978124998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45976.949978124998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45976.949978124998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45976.949978124998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45976.949978124998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45976.949978124998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45976.949978124998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45976.949978124998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45976.949978124998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45976.949978124998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45976.949978124998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45976.949978124998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45976.949978124998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45976.949978124998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45976.949978124998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45976.949978124998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45976.949978124998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45976.949978124998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45976.949978124998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45976.949978124998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45976.949978124998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45976.949978124998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45976.949978124998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45976.949978124998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45976.949978124998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45976.949978124998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45976.949978124998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45976.949978124998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45976.949978124998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45976.949978124998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45976.949978124998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45976.949978124998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45976.949978124998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45976.949978124998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45976.949978124998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45976.949978124998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45976.949978124998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45976.949978124998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45976.949978124998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45976.949978124998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45976.949978124998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45976.949978124998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45976.949978124998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45976.949978124998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45976.949978124998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45976.949978124998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45976.949978124998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45976.949978124998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45976.949978124998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45976.949978124998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45976.949978124998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45976.949978124998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45976.949978124998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45976.949978124998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45976.949978124998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45976.949978124998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45976.949978124998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45976.949978124998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45976.949978124998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45976.949978124998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45976.949978124998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45976.949978124998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45976.949978124998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45976.949978124998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45976.949978124998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45976.949978124998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45976.949978124998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45976.949978124998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45976.949978124998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45976.949978124998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45976.949978124998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45976.949978124998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45976.949978124998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45976.949978124998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45976.949978124998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45976.949978124998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45976.949978124998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45976.949978124998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45976.949978124998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45976.949978124998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45976.949978124998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45976.949978124998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45976.949978124998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45976.949978124998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45976.949978124998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45976.949978124998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45976.949978124998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45976.949978124998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45976.949978124998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45976.949978124998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45976.949978124998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45976.949978124998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45976.949978124998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45976.949978124998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45976.949978124998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45976.949978124998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45976.949978124998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45976.949978124998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45976.949978124998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45976.949978124998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45976.949978124998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45976.949978124998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45976.949978124998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45976.949978124998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45976.949978124998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45976.949978124998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45976.949978124998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45976.949978124998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45976.949978124998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45976.949978124998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45976.949978124998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45976.949978124998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45976.949978124998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45976.949978124998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45976.949978124998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45976.949978124998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45976.949978124998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45976.949978124998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45976.949978124998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45976.949978124998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45976.949978124998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45976.949978124998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45976.949978124998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45976.949978124998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45976.949978124998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45976.949978124998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45976.949978124998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45976.949978124998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45976.949978124998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45976.949978124998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45976.949978124998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45976.949978124998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45976.949978124998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45976.949978124998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45976.949978124998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45976.949978124998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45976.949978124998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45976.949978124998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45976.949978124998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45976.949978124998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45976.949978124998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45976.949978124998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45976.949978124998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45976.949978124998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45976.949978124998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45976.949978124998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45976.949978124998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45976.949978124998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45976.949978124998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45976.949978124998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45976.949978124998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45976.949978124998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45976.949978124998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45976.949978124998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45976.949978124998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45976.949978124998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45976.949978124998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45976.949978124998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45976.949978124998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45976.949978124998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45976.949978124998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45976.949978124998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45976.949978124998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45976.949978124998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45976.949978124998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45976.949978124998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45976.949978124998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45976.949978124998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45976.949978124998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45976.949978124998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45976.949978124998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45976.949978124998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45976.949978124998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45976.949978124998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45976.949978124998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45976.949978124998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45976.949978124998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45976.949978124998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45976.949978124998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45976.949978124998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45976.949978124998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45976.949978124998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45976.949978124998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45976.949978124998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45976.949978124998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45976.949978124998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45976.949978124998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45976.949978124998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45976.949978124998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45976.949978124998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45976.949978124998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45976.949978124998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45976.949978124998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45976.949978124998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45976.949978124998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45976.949978124998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45976.949978124998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45976.949978124998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45976.949978124998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45976.949978124998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45976.949978124998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45976.949978124998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45976.949978124998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45976.949978124998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45976.949978124998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45976.949978124998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45976.949978124998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45976.949978124998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45976.949978124998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45976.949978124998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45976.949978124998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45976.949978124998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45976.949978124998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45976.949978124998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45976.949978124998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45976.949978124998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45976.949978124998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45976.949978124998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45976.949978124998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45976.949978124998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45976.949978124998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45976.949978124998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45976.949978124998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45976.949978124998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45976.949978124998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45976.949978124998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45976.949978124998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45976.949978124998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45976.949978124998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45976.949978124998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45976.949978124998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45976.949978124998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45976.949978124998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45976.949978124998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45976.949978124998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45976.949978124998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45976.949978124998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45976.949978124998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45976.949978124998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45976.949978124998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45976.949978124998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45976.949978124998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45976.949978124998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45976.949978124998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45976.949978124998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45976.949978124998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45976.949978124998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45976.949978124998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45976.949978124998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45976.949978124998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45976.949978124998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45976.949978124998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45976.949978124998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45976.949978124998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45976.949978124998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45976.949978124998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45976.949978124998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45976.949978124998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45976.949978124998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45976.949978124998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45976.949978124998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45976.949978124998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45976.949978124998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45976.949978124998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45976.949978124998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45976.949978124998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45976.949978124998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45976.949978124998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45976.949978124998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45976.949978124998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45976.949978124998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45976.949978124998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45976.949978124998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45976.949978124998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45976.949978124998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45976.949978124998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45976.949978124998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45976.949978124998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45976.949978124998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45976.949978124998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45976.949978124998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45976.949978124998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45976.949978124998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45976.949978124998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45976.949978124998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45976.949978124998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45976.949978124998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45976.949978124998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45976.949978124998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45976.949978124998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45976.949978124998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45976.949978124998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45976.949978124998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45976.949978124998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45976.949978124998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45976.949978124998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45976.949978124998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45976.949978124998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45976.949978124998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45976.949978124998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45976.949978124998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45976.949978124998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45976.949978124998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45976.949978124998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45976.949978124998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45976.949978124998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45976.949978124998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45976.949978124998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45976.949978124998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45976.949978124998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45976.949978124998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45976.949978124998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45976.949978124998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45976.949978124998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45976.949978124998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45976.949978124998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45976.949978124998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45976.949978124998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45976.949978124998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45976.949978124998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45976.949978124998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45976.949978124998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45976.949978124998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45976.949978124998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45976.949978124998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45976.949978124998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45976.949978124998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45976.949978124998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45976.949978124998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45976.949978124998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45976.949978124998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45976.949978124998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45976.949978124998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45976.949978124998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45976.949978124998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45976.949978124998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45976.949978124998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45976.949978124998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45976.949978124998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45976.949978124998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45976.949978124998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45976.949978124998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45976.949978124998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45976.949978124998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45976.949978124998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45976.949978124998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45976.949978124998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45976.949978124998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45976.949978124998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45976.949978124998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45976.949978124998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45976.949978124998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45976.949978124998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45976.949978124998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45976.949978124998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45976.949978124998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45976.949978124998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45976.949978124998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45976.949978124998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45976.949978124998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45976.949978124998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45976.949978124998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45976.949978124998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45976.949978124998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45976.949978124998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45976.949978124998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45976.949978124998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45976.949978124998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45976.949978124998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45976.949978124998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45976.949978124998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45976.949978124998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45976.949978124998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45976.949978124998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45976.949978124998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45976.949978124998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45976.949978124998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45976.949978124998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45976.949978124998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45976.949978124998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45976.949978124998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45976.949978124998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45976.949978124998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45976.949978124998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45976.949978124998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45976.949978124998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45976.949978124998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45976.949978124998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45976.949978124998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45976.949978124998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45976.949978124998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45976.949978124998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45976.949978124998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45976.949978124998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45976.949978124998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45976.949978124998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45976.949978124998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45976.949978124998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45976.949978124998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45976.949978124998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45976.949978124998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45976.949978124998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45976.949978124998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45976.949978124998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45976.949978124998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45976.949978124998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45976.949978124998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45976.949978124998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45976.949978124998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45976.949978124998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45976.949978124998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45976.949978124998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45976.949978124998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45976.949978124998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45976.949978124998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45976.949978124998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45976.949978124998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45976.949978124998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45976.949978124998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45976.949978124998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45976.949978124998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45976.949978124998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45976.949978124998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45976.949978124998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45976.949978124998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45976.949978124998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45976.949978124998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45976.949978124998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45976.949978124998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45976.949978124998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45976.949978124998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45976.949978124998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45976.949978124998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45976.949978124998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45976.949978124998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45976.949978124998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45976.949978124998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45976.949978124998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45976.949978124998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45976.949978124998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45976.949978124998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45976.949978124998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45976.949978124998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45976.949978124998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45976.949978124998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45976.949978124998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45976.949978124998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45976.949978124998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45976.949978124998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45976.949978124998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45976.949978124998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45976.949978124998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45976.949978124998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45976.949978124998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45976.949978124998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45976.949978124998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45976.949978124998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45976.949978124998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45976.949978124998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45976.949978124998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45976.949978124998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45976.949978124998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45976.949978124998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45976.949978124998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45976.949978124998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45976.949978124998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45976.949978124998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45976.949978124998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45976.949978124998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45976.949978124998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45976.949978124998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45976.949978124998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45976.949978124998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45976.949978124998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45976.949978124998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45976.949978124998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45976.949978124998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45976.949978124998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45976.949978124998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45976.949978124998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45976.949978124998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45976.949978124998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45976.949978124998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45976.949978124998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45976.949978124998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45976.949978124998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45976.949978124998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45976.949978124998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45976.949978124998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45976.949978124998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45976.949978124998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45976.949978124998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45976.949978124998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45976.949978124998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45976.949978124998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45976.949978124998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45976.949978124998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45976.949978124998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45976.949978124998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45976.949978124998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45976.949978124998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45976.949978124998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45976.949978124998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45976.949978124998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45976.949978124998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45976.949978124998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45976.949978124998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45976.949978124998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45976.949978124998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45976.949978124998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45976.949978124998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45976.949978124998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45976.949978124998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45976.949978124998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45976.949978124998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45976.949978124998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45976.949978124998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45976.949978124998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45976.949978124998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45976.949978124998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45976.949978124998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45976.949978124998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45976.949978124998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45976.949978124998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45976.949978124998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45976.949978124998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45976.949978124998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45976.949978124998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45976.949978124998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45976.949978124998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45976.949978124998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45976.949978124998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45976.949978124998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45976.949978124998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45976.949978124998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45976.949978124998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45976.949978124998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45976.949978124998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45976.949978124998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45976.949978124998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45976.949978124998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45976.949978124998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45976.949978124998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45976.949978124998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45976.949978124998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45976.949978124998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45976.949978124998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45976.949978124998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45976.949978124998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45976.949978124998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45976.949978124998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45976.949978124998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45976.949978124998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45976.949978124998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45976.949978124998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45976.949978124998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45976.949978124998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45976.949978124998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45976.949978124998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45976.949978124998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45976.949978124998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45976.949978124998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45976.949978124998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45976.949978124998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45976.949978124998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45976.949978124998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45976.949978124998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45976.949978124998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45976.949978124998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45976.949978124998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45976.949978124998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45976.949978124998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45976.949978124998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45976.949978124998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45976.949978124998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45976.949978124998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45976.949978124998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45976.949978124998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45976.949978124998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45976.949978124998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45976.949978124998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45976.949978124998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45976.949978124998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45976.949978124998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45976.949978124998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45976.949978124998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45976.949978124998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45976.949978124998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45976.949978124998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45976.949978124998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45976.949978124998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45976.949978124998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45976.949978124998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45976.949978124998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45976.949978124998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45976.949978124998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45976.949978124998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45976.949978124998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45976.949978124998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45976.949978124998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45976.949978124998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45976.949978124998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45976.949978124998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45976.949978124998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45976.949978124998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45976.949978124998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45976.949978124998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45976.949978124998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45976.949978124998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45976.949978124998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45976.949978124998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45976.949978124998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45976.949978124998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45976.949978124998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45976.949978124998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45976.949978124998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45976.949978124998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45976.949978124998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45976.949978124998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45976.949978124998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45976.949978124998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45976.949978124998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45976.949978124998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45976.949978124998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45976.949978124998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45976.949978124998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45976.949978124998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45976.949978124998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45976.949978124998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45976.949978124998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45976.949978124998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45976.949978124998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45976.949978124998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45976.949978124998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45976.949978124998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45976.949978124998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45976.949978124998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45976.949978124998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45976.949978124998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45976.949978124998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45976.949978124998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45976.949978124998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45976.949978124998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45976.949978124998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45976.949978124998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45976.949978124998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45976.949978124998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45976.949978124998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45976.949978124998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45976.949978124998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45976.949978124998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45976.949978124998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45976.949978124998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45976.949978124998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45976.949978124998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45976.949978124998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45976.949978124998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45976.949978124998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45976.949978124998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45976.949978124998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45976.949978124998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45976.949978124998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45976.949978124998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45976.949978124998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45976.949978124998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45976.949978124998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45976.949978124998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45976.949978124998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45976.949978124998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45976.949978124998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45976.949978124998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45976.949978124998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45976.949978124998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45976.949978124998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45976.949978124998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45976.949978124998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45976.949978124998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45976.949978124998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45976.949978124998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45976.949978124998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45976.949978124998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45976.949978124998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45976.949978124998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45976.949978124998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45976.949978124998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45976.949978124998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45976.949978124998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45976.949978124998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45976.949978124998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45976.949978124998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45976.949978124998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45976.949978124998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45976.949978124998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45976.949978124998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45976.949978124998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45976.949978124998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45976.949978124998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45976.949978124998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45976.949978124998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45976.949978124998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45976.949978124998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45976.949978124998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45976.949978124998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45976.949978124998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45976.949978124998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45976.949978124998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45976.949978124998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45976.949978124998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45976.949978124998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45976.949978124998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45976.949978124998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45976.949978124998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45976.949978124998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45976.949978124998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45976.949978124998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45976.949978124998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45976.949978124998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45976.949978124998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45976.949978124998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45976.949978124998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45976.949978124998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45976.949978124998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45976.949978124998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45976.949978124998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45976.949978124998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45976.949978124998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45976.949978124998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45976.949978124998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45976.949978124998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45976.949978124998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45976.949978124998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45976.949978124998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45976.949978124998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45976.949978124998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45976.949978124998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45976.949978124998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45976.949978124998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45976.949978124998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45976.949978124998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45976.949978124998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45976.949978124998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45976.949978124998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45976.949978124998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45976.949978124998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45976.949978124998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45976.949978124998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45976.949978124998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45976.949978124998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45976.949978124998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45976.949978124998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45976.949978124998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45976.949978124998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45976.949978124998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45976.949978124998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45976.949978124998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45976.949978124998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45976.949978124998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45976.949978124998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45976.949978124998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45976.949978124998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45976.949978124998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45976.949978124998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45976.949978124998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45976.949978124998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45976.949978124998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45976.949978124998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45976.949978124998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45976.949978124998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45976.949978124998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45976.949978124998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45976.949978124998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45976.949978124998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45976.949978124998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45976.949978124998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45976.949978124998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45976.949978124998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45976.949978124998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45976.949978124998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45976.949978124998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45976.949978124998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45976.949978124998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45976.949978124998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45976.949978124998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45976.949978124998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45976.949978124998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45976.949978124998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45976.949978124998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45976.949978124998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45976.949978124998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45976.949978124998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45976.949978124998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45976.949978124998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45976.949978124998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45976.949978124998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45976.949978124998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45976.949978124998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45976.949978124998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45976.949978124998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45976.949978124998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45976.949978124998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45976.949978124998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45976.949978124998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45976.949978124998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45976.949978124998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45976.949978124998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45976.949978124998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45976.949978124998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45976.949978124998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45976.949978124998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45976.949978124998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45976.949978124998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45976.949978124998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45976.949978124998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45976.949978124998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45976.949978124998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45976.949978124998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45976.949978124998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45976.949978124998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45976.949978124998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45976.949978124998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45976.949978124998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45976.949978124998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45976.949978124998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45976.949978124998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45976.949978124998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45976.949978124998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45976.949978124998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45976.949978124998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45976.949978124998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45976.949978124998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45976.949978124998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273.46926053240168</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34317</v>
      </c>
      <c r="E3" s="95" t="s">
        <v>39021</v>
      </c>
      <c r="F3" s="96">
        <v>45976.589108796295</v>
      </c>
      <c r="G3" s="97">
        <f ca="1">IFERROR(NOW()-F3,"")</f>
        <v>0.36086932870239252</v>
      </c>
      <c r="H3" s="96">
        <v>45976.583136574074</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36293</v>
      </c>
      <c r="E4" s="95" t="s">
        <v>39021</v>
      </c>
      <c r="F4" s="96">
        <v>45976.786273148151</v>
      </c>
      <c r="G4" s="97">
        <f ca="1">IFERROR(NOW()-F4,"")</f>
        <v>0.16370497684692964</v>
      </c>
      <c r="H4" s="96">
        <v>45976.780682870369</v>
      </c>
      <c r="I4" s="135" t="str">
        <f>IFERROR(VLOOKUP(D4,DB!A:F,6,0),"")</f>
        <v>Generator-SG</v>
      </c>
      <c r="J4" s="135" t="str">
        <f>IFERROR(VLOOKUP(D4,DB!A:G,7,0),"")</f>
        <v>No BB Shifted</v>
      </c>
      <c r="K4" s="98" t="s">
        <v>39120</v>
      </c>
      <c r="L4" s="92" t="str">
        <f>IFERROR(VLOOKUP(D4,DB!A:I,9,0),"")</f>
        <v>Latis</v>
      </c>
    </row>
    <row r="5" spans="1:16" ht="15" customHeight="1">
      <c r="A5" s="135"/>
      <c r="B5" s="135" t="str">
        <f>IFERROR(VLOOKUP(D5,DB!A:K,11,0),"")</f>
        <v/>
      </c>
      <c r="C5" s="94"/>
      <c r="D5" s="92"/>
      <c r="E5" s="95"/>
      <c r="F5" s="96"/>
      <c r="G5" s="97">
        <f ca="1">IFERROR(NOW()-F5,"")</f>
        <v>45976.949978124998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45976.949978124998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45976.949978124998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45976.949978124998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45976.949978124998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45976.949978124998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45976.949978124998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45976.949978124998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45976.949978124998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45976.949978124998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45976.949978124998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45976.949978124998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45976.949978124998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45976.949978124998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45976.949978124998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45976.949978124998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45976.949978124998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45976.949978124998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45976.949978124998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45976.949978124998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45976.949978124998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45976.949978124998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45976.949978124998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45976.949978124998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45976.949978124998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45976.949978124998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45976.949978124998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45976.949978124998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45976.949978124998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45976.949978124998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45976.949978124998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45976.949978124998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45976.949978124998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45976.949978124998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45976.949978124998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45976.949978124998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45976.949978124998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45976.949978124998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45976.949978124998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45976.949978124998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45976.949978124998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45976.949978124998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45976.949978124998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45976.949978124998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45976.949978124998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45976.949978124998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45976.949978124998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45976.949978124998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45976.949978124998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45976.949978124998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45976.949978124998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45976.949978124998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45976.949978124998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45976.949978124998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45976.949978124998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45976.949978124998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45976.949978124998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45976.949978124998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45976.949978124998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45976.949978124998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45976.949978124998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45976.949978124998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45976.949978124998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45976.949978124998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45976.949978124998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45976.949978124998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45976.949978124998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45976.949978124998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45976.949978124998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45976.949978124998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45976.949978124998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45976.949978124998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45976.949978124998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45976.949978124998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45976.949978124998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45976.949978124998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45976.949978124998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45976.949978124998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85.117917939809558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50.761100810181233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28.288867013885465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7" ca="1" si="2">IFERROR(NOW()-F6,"")</f>
        <v>45976.949978124998</v>
      </c>
      <c r="H6" s="125">
        <v>45976.36105324074</v>
      </c>
      <c r="I6" s="124" t="str">
        <f>IFERROR(VLOOKUP(D6,DB!A:F,6,0),"")</f>
        <v>SCECO</v>
      </c>
      <c r="J6" s="124" t="str">
        <f>IFERROR(VLOOKUP(D6,DB!A:G,7,0),"")</f>
        <v>Good</v>
      </c>
      <c r="K6" s="124" t="s">
        <v>39130</v>
      </c>
      <c r="L6" s="124" t="str">
        <f>IFERROR(VLOOKUP(D6,DB!A:I,9,0),"")</f>
        <v>Latis</v>
      </c>
    </row>
    <row r="7" spans="1:13" s="106" customFormat="1" ht="30.75">
      <c r="A7" s="124" t="s">
        <v>39129</v>
      </c>
      <c r="B7" s="124" t="str">
        <f>IFERROR(VLOOKUP(D7,DB!A:K,11,0),"")</f>
        <v>R5</v>
      </c>
      <c r="C7" s="124">
        <v>1</v>
      </c>
      <c r="D7" s="124" t="s">
        <v>38282</v>
      </c>
      <c r="E7" s="124" t="s">
        <v>39021</v>
      </c>
      <c r="F7" s="124"/>
      <c r="G7" s="126">
        <f ca="1">IFERROR(NOW()-F7,"")</f>
        <v>45976.949978124998</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1</v>
      </c>
      <c r="D8" s="124" t="s">
        <v>38322</v>
      </c>
      <c r="E8" s="124" t="s">
        <v>39021</v>
      </c>
      <c r="F8" s="124"/>
      <c r="G8" s="126">
        <f t="shared" ca="1" si="2"/>
        <v>45976.949978124998</v>
      </c>
      <c r="H8" s="158">
        <v>45976.54896990741</v>
      </c>
      <c r="I8" s="124" t="str">
        <f>IFERROR(VLOOKUP(D8,DB!A:F,6,0),"")</f>
        <v>SCECO</v>
      </c>
      <c r="J8" s="124" t="str">
        <f>IFERROR(VLOOKUP(D8,DB!A:G,7,0),"")</f>
        <v>Haj Removal</v>
      </c>
      <c r="K8" s="124" t="s">
        <v>39131</v>
      </c>
      <c r="L8" s="124" t="str">
        <f>IFERROR(VLOOKUP(D8,DB!A:I,9,0),"")</f>
        <v>Latis</v>
      </c>
    </row>
    <row r="9" spans="1:13">
      <c r="A9" s="124" t="s">
        <v>39132</v>
      </c>
      <c r="B9" s="124" t="str">
        <f>IFERROR(VLOOKUP(D9,DB!A:K,11,0),"")</f>
        <v>R5</v>
      </c>
      <c r="C9" s="124">
        <v>2</v>
      </c>
      <c r="D9" s="124" t="s">
        <v>33070</v>
      </c>
      <c r="E9" s="124" t="s">
        <v>39021</v>
      </c>
      <c r="F9" s="124"/>
      <c r="G9" s="126">
        <f t="shared" ca="1" si="2"/>
        <v>45976.949978124998</v>
      </c>
      <c r="H9" s="158">
        <v>45976.913634259261</v>
      </c>
      <c r="I9" s="124" t="str">
        <f>IFERROR(VLOOKUP(D9,DB!A:F,6,0),"")</f>
        <v>SCECO</v>
      </c>
      <c r="J9" s="124" t="str">
        <f>IFERROR(VLOOKUP(D9,DB!A:G,7,0),"")</f>
        <v>Vandalized</v>
      </c>
      <c r="K9" s="124" t="s">
        <v>39133</v>
      </c>
      <c r="L9" s="124" t="str">
        <f>IFERROR(VLOOKUP(D9,DB!A:I,9,0),"")</f>
        <v>Latis</v>
      </c>
    </row>
    <row r="10" spans="1:13">
      <c r="A10" s="124"/>
      <c r="B10" s="124" t="str">
        <f>IFERROR(VLOOKUP(D10,DB!A:K,11,0),"")</f>
        <v/>
      </c>
      <c r="C10" s="124"/>
      <c r="D10" s="124"/>
      <c r="E10" s="124"/>
      <c r="F10" s="124"/>
      <c r="G10" s="126">
        <f t="shared" ca="1" si="2"/>
        <v>45976.949978124998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45976.949978124998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45976.949978124998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45976.949978124998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45976.949978124998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45976.949978124998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45976.949978124998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45976.949978124998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45976.949978124998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45976.949978124998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45976.949978124998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45976.949978124998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45976.949978124998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45976.949978124998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45976.949978124998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45976.949978124998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45976.949978124998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45976.949978124998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45976.949978124998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45976.949978124998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45976.949978124998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45976.949978124998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45976.949978124998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45976.949978124998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45976.949978124998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45976.949978124998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45976.949978124998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45976.949978124998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45976.949978124998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45976.949978124998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45976.949978124998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45976.949978124998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45976.949978124998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45976.949978124998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45976.949978124998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45976.949978124998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45976.949978124998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45976.949978124998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45976.949978124998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45976.949978124998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45976.949978124998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45976.949978124998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45976.949978124998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45976.949978124998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45976.949978124998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45976.949978124998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45976.949978124998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45976.949978124998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45976.949978124998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45976.949978124998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45976.949978124998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45976.949978124998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45976.949978124998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45976.949978124998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45976.949978124998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45976.949978124998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45976.949978124998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45976.949978124998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45976.949978124998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45976.949978124998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45976.949978124998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45976.949978124998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45976.949978124998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45976.949978124998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45976.949978124998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45976.949978124998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45976.949978124998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45976.949978124998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45976.949978124998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45976.949978124998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45976.949978124998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45976.949978124998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45976.949978124998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45976.949978124998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45976.949978124998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45976.949978124998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45976.949978124998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45976.949978124998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45976.949978124998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45976.949978124998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45976.949978124998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45976.949978124998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45976.949978124998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45976.949978124998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45976.949978124998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45976.949978124998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45976.949978124998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45976.949978124998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45976.949978124998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45976.949978124998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45976.949978124998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45976.949978124998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45976.949978124998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45976.949978124998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45976.949978124998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45976.949978124998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45976.949978124998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45976.949978124998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45976.949978124998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45976.949978124998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45976.949978124998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45976.949978124998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45976.949978124998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45976.949978124998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45976.949978124998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45976.949978124998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45976.949978124998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45976.949978124998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45976.949978124998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45976.949978124998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45976.949978124998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45976.949978124998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45976.949978124998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45976.949978124998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45976.949978124998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45976.949978124998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45976.949978124998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45976.949978124998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45976.949978124998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45976.949978124998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45976.949978124998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45976.949978124998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45976.949978124998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45976.949978124998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45976.949978124998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45976.949978124998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45976.949978124998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45976.949978124998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45976.949978124998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45976.949978124998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45976.949978124998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45976.949978124998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45976.949978124998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45976.949978124998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45976.949978124998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45976.949978124998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45976.949978124998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45976.949978124998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45976.949978124998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45976.949978124998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45976.949978124998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45976.949978124998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45976.949978124998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45976.949978124998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45976.949978124998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45976.949978124998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45976.949978124998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45976.949978124998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45976.949978124998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45976.949978124998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45976.949978124998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45976.949978124998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45976.949978124998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45976.949978124998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45976.949978124998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45976.949978124998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45976.949978124998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45976.949978124998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45976.949978124998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45976.949978124998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45976.949978124998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45976.949978124998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45976.949978124998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45976.949978124998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45976.949978124998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45976.949978124998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45976.949978124998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45976.949978124998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45976.949978124998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45976.949978124998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45976.949978124998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45976.949978124998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45976.949978124998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45976.949978124998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45976.949978124998</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45976.949978124998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45976.949978124998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45976.949978124998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45976.949978124998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45976.949978124998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45976.949978124998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45976.949978124998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45976.949978124998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45976.949978124998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45976.949978124998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45976.949978124998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45976.949978124998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45976.949978124998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45976.949978124998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45976.949978124998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45976.949978124998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45976.949978124998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45976.949978124998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45976.949978124998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45976.949978124998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45976.949978124998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45976.949978124998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45976.949978124998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45976.949978124998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45976.949978124998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45976.949978124998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45976.949978124998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45976.949978124998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45976.949978124998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45976.949978124998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45976.949978124998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45976.949978124998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45976.949978124998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45976.949978124998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45976.949978124998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45976.949978124998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45976.949978124998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45976.949978124998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45976.949978124998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45976.949978124998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45976.949978124998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45976.949978124998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45976.949978124998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45976.949978124998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45976.949978124998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45976.949978124998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45976.949978124998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45976.949978124998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45976.949978124998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45976.949978124998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45976.949978124998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45976.949978124998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45976.949978124998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45976.949978124998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45976.949978124998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45976.949978124998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45976.949978124998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45976.949978124998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45976.949978124998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45976.949978124998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45976.949978124998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45976.949978124998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45976.949978124998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45976.949978124998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45976.949978124998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45976.949978124998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45976.949978124998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45976.949978124998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45976.949978124998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45976.949978124998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45976.949978124998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45976.949978124998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45976.949978124998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45976.949978124998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45976.949978124998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45976.949978124998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45976.949978124998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45976.949978124998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45976.949978124998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45976.949978124998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45976.949978124998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45976.949978124998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45976.949978124998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45976.949978124998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45976.949978124998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45976.949978124998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45976.949978124998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45976.949978124998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45976.949978124998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45976.949978124998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45976.949978124998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45976.949978124998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45976.949978124998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45976.949978124998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45976.949978124998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45976.949978124998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45976.949978124998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45976.949978124998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45976.949978124998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45976.949978124998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45976.949978124998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45976.949978124998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45976.949978124998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45976.949978124998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45976.949978124998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45976.949978124998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45976.949978124998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45976.949978124998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45976.949978124998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45976.949978124998</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2025-11-15T19:49:04Z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